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eg" sheetId="1" r:id="rId1"/>
    <sheet name="qdata" sheetId="2" r:id="rId2"/>
    <sheet name="qual res" sheetId="3" r:id="rId3"/>
    <sheet name="Top32" sheetId="4" r:id="rId4"/>
    <sheet name="result" sheetId="5" r:id="rId5"/>
    <sheet name="ESTres" sheetId="6" r:id="rId6"/>
    <sheet name="Top16" sheetId="7" r:id="rId7"/>
  </sheets>
  <definedNames>
    <definedName name="_xlnm._FilterDatabase" localSheetId="2" hidden="1">'qual res'!$C$2:$G$2</definedName>
    <definedName name="_xlnm.Print_Area" localSheetId="3">'Top32'!$A$1:$S$35</definedName>
  </definedNames>
  <calcPr fullCalcOnLoad="1"/>
</workbook>
</file>

<file path=xl/sharedStrings.xml><?xml version="1.0" encoding="utf-8"?>
<sst xmlns="http://schemas.openxmlformats.org/spreadsheetml/2006/main" count="334" uniqueCount="120">
  <si>
    <t>NR.</t>
  </si>
  <si>
    <t>RUN</t>
  </si>
  <si>
    <t>Final</t>
  </si>
  <si>
    <t>R1</t>
  </si>
  <si>
    <t>R2</t>
  </si>
  <si>
    <t>TOP 8</t>
  </si>
  <si>
    <t>TOP 4</t>
  </si>
  <si>
    <t>TOP 16</t>
  </si>
  <si>
    <t xml:space="preserve"> RUN 2</t>
  </si>
  <si>
    <t>RUN 1</t>
  </si>
  <si>
    <t>N.P.K.</t>
  </si>
  <si>
    <t>Nr</t>
  </si>
  <si>
    <t>Driver</t>
  </si>
  <si>
    <t>Qual</t>
  </si>
  <si>
    <t>Series</t>
  </si>
  <si>
    <t>VS</t>
  </si>
  <si>
    <t>1 VS 2</t>
  </si>
  <si>
    <t>3 VS 4</t>
  </si>
  <si>
    <t>Lineup</t>
  </si>
  <si>
    <t>NR</t>
  </si>
  <si>
    <t>Name</t>
  </si>
  <si>
    <t>35P</t>
  </si>
  <si>
    <t>Line</t>
  </si>
  <si>
    <t>Angle</t>
  </si>
  <si>
    <t>Initiation</t>
  </si>
  <si>
    <t>Fluidity</t>
  </si>
  <si>
    <t>Commitment</t>
  </si>
  <si>
    <t>STYLE 30</t>
  </si>
  <si>
    <t>STYLS 30</t>
  </si>
  <si>
    <t>Result</t>
  </si>
  <si>
    <t>CAR</t>
  </si>
  <si>
    <t>DRIVER</t>
  </si>
  <si>
    <t>Car NR.</t>
  </si>
  <si>
    <t>3L</t>
  </si>
  <si>
    <t>10L</t>
  </si>
  <si>
    <t>11L</t>
  </si>
  <si>
    <t>17L</t>
  </si>
  <si>
    <t>21L</t>
  </si>
  <si>
    <t>85L</t>
  </si>
  <si>
    <t>93L</t>
  </si>
  <si>
    <t>94L</t>
  </si>
  <si>
    <t>TOP 16 STREET</t>
  </si>
  <si>
    <t>TOP 32</t>
  </si>
  <si>
    <t>PRO AM LINEUP</t>
  </si>
  <si>
    <t>RAIGO RANDE</t>
  </si>
  <si>
    <t>REIGO PROOS</t>
  </si>
  <si>
    <t>KRISTJAN PÕLLU</t>
  </si>
  <si>
    <t>ALEKSANDRS MURAJS</t>
  </si>
  <si>
    <t>KRISTO KÜNNAPAS</t>
  </si>
  <si>
    <t>SANDER SAAR</t>
  </si>
  <si>
    <t>RAIVIS ALKŠĀRS</t>
  </si>
  <si>
    <t>ALEKSANDRS LAKUTIJEVSKIS</t>
  </si>
  <si>
    <t>KEVIN LUIGE</t>
  </si>
  <si>
    <t>MARCO PREMS</t>
  </si>
  <si>
    <t>KAREL PIIROJA</t>
  </si>
  <si>
    <t>HANS KRISTJAN KULL</t>
  </si>
  <si>
    <t>EDMUNDS BĒRZIŅŠ</t>
  </si>
  <si>
    <t>MARGUS KALJA</t>
  </si>
  <si>
    <t>HOLGER LUNTER</t>
  </si>
  <si>
    <t>AO VAIDA</t>
  </si>
  <si>
    <t>ANDRIS LIPARTS</t>
  </si>
  <si>
    <t>ELVIJS EIHVALDS</t>
  </si>
  <si>
    <t>OLIVER RANDALU</t>
  </si>
  <si>
    <t>KEIO HEIMANN</t>
  </si>
  <si>
    <t>JĀNIS BRALITIS</t>
  </si>
  <si>
    <t>MATTI KÜÜT</t>
  </si>
  <si>
    <t>ROLANDS BĒRZIŅŠ</t>
  </si>
  <si>
    <t>MĀRTIŅŠ BĒRZIŅŠ</t>
  </si>
  <si>
    <t>INTIS BĒRZIŅŠ</t>
  </si>
  <si>
    <t>JĀNIS BĒRZIŅŠ</t>
  </si>
  <si>
    <t>KASPARS SKRINDA</t>
  </si>
  <si>
    <t>ANDREJS NOVOPALOVKSIS</t>
  </si>
  <si>
    <t>NIKOLASS BERTANS</t>
  </si>
  <si>
    <t>ERIK GREGOR</t>
  </si>
  <si>
    <t>MÄRT KUVVAS</t>
  </si>
  <si>
    <t>32L</t>
  </si>
  <si>
    <t>35L</t>
  </si>
  <si>
    <t>45L</t>
  </si>
  <si>
    <t>91L</t>
  </si>
  <si>
    <t>16L</t>
  </si>
  <si>
    <t>12L</t>
  </si>
  <si>
    <t>TOTAL PRO AM</t>
  </si>
  <si>
    <t>TOP 32 PRO AM</t>
  </si>
  <si>
    <t>Qualification CLASS PRO AM</t>
  </si>
  <si>
    <t>17 MARCO PREMS</t>
  </si>
  <si>
    <t>36 OLIVER RANDALU</t>
  </si>
  <si>
    <t>21L EDMUNDS BERZINŠ</t>
  </si>
  <si>
    <t>11L ALEKSANDRS LAKUTIJEVSKIS</t>
  </si>
  <si>
    <t>3L ALEKSANDRS MURAJS</t>
  </si>
  <si>
    <t>91L MARTINŠ BERZINŠ</t>
  </si>
  <si>
    <t>12L NIKOLASS BERTANS</t>
  </si>
  <si>
    <t>1 RAIGO RANDE</t>
  </si>
  <si>
    <t>91 MÄRT KUVVAS</t>
  </si>
  <si>
    <t>17L KASPARS SKRINDA</t>
  </si>
  <si>
    <t>94L JANIS BERZINŠ</t>
  </si>
  <si>
    <t>93L INTIS BERZINŠ</t>
  </si>
  <si>
    <t>85L ROLANDS BERZINŠ</t>
  </si>
  <si>
    <t>16 KEVIN LUIGE</t>
  </si>
  <si>
    <t>35L ELVIJS EIHVALDS</t>
  </si>
  <si>
    <t>4 ERIK GREGOR</t>
  </si>
  <si>
    <t>69 MATTI KÜÜT</t>
  </si>
  <si>
    <t>32L ANDRIS LIPARTS</t>
  </si>
  <si>
    <t>45L JANIS BRALITIS</t>
  </si>
  <si>
    <t>18 KAREL PIIROJA</t>
  </si>
  <si>
    <t>21 HANS KRISTJAN KULL</t>
  </si>
  <si>
    <t>39 KEIO HEIMANN</t>
  </si>
  <si>
    <t>23 HOLGER LUNTER</t>
  </si>
  <si>
    <t>10L RAIVIS ALKŠARS</t>
  </si>
  <si>
    <t>28 AO VAIDA</t>
  </si>
  <si>
    <t>3 KRISTJAN PÕLLU</t>
  </si>
  <si>
    <t>Sorted results &gt;&gt;&gt;&gt;&gt;</t>
  </si>
  <si>
    <t>91 KUVVAS</t>
  </si>
  <si>
    <t>36 RANDALU</t>
  </si>
  <si>
    <t>94L JANIS BER</t>
  </si>
  <si>
    <t>93L INTIS BER</t>
  </si>
  <si>
    <t>85LROLANDS BER</t>
  </si>
  <si>
    <t>12L BERTANS</t>
  </si>
  <si>
    <t>21LEDMUNDS BER</t>
  </si>
  <si>
    <t>PRO AM</t>
  </si>
  <si>
    <t>Viru drift 2018 PROAM Results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</si>
</sst>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\ &quot;zł&quot;;\-#,##0\ &quot;zł&quot;"/>
    <numFmt numFmtId="203" formatCode="#,##0\ &quot;zł&quot;;[Red]\-#,##0\ &quot;zł&quot;"/>
    <numFmt numFmtId="204" formatCode="#,##0.00\ &quot;zł&quot;;\-#,##0.00\ &quot;zł&quot;"/>
    <numFmt numFmtId="205" formatCode="#,##0.00\ &quot;zł&quot;;[Red]\-#,##0.00\ &quot;zł&quot;"/>
    <numFmt numFmtId="206" formatCode="_-* #,##0\ &quot;zł&quot;_-;\-* #,##0\ &quot;zł&quot;_-;_-* &quot;-&quot;\ &quot;zł&quot;_-;_-@_-"/>
    <numFmt numFmtId="207" formatCode="_-* #,##0\ _z_ł_-;\-* #,##0\ _z_ł_-;_-* &quot;-&quot;\ _z_ł_-;_-@_-"/>
    <numFmt numFmtId="208" formatCode="_-* #,##0.00\ &quot;zł&quot;_-;\-* #,##0.00\ &quot;zł&quot;_-;_-* &quot;-&quot;??\ &quot;zł&quot;_-;_-@_-"/>
    <numFmt numFmtId="209" formatCode="_-* #,##0.00\ _z_ł_-;\-* #,##0.00\ _z_ł_-;_-* &quot;-&quot;??\ _z_ł_-;_-@_-"/>
    <numFmt numFmtId="210" formatCode="#,##0.00&quot; &quot;[$kr-425];[Red]&quot;-&quot;#,##0.00&quot; &quot;[$kr-425]"/>
    <numFmt numFmtId="211" formatCode="[$-425]General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40"/>
      <name val="Arial"/>
      <family val="2"/>
    </font>
    <font>
      <b/>
      <sz val="4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63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/>
      <right/>
      <top/>
      <bottom/>
      <diagonal style="dashed"/>
    </border>
    <border>
      <left style="medium"/>
      <right style="medium"/>
      <top style="medium"/>
      <bottom style="medium"/>
    </border>
    <border diagonalDown="1">
      <left/>
      <right/>
      <top/>
      <bottom/>
      <diagonal style="dashed"/>
    </border>
    <border>
      <left/>
      <right/>
      <top/>
      <bottom style="medium"/>
    </border>
    <border>
      <left/>
      <right style="dotted"/>
      <top style="medium"/>
      <bottom/>
    </border>
    <border>
      <left/>
      <right style="dotted"/>
      <top/>
      <bottom/>
    </border>
    <border>
      <left/>
      <right>
        <color indexed="63"/>
      </right>
      <top style="medium"/>
      <bottom/>
    </border>
    <border>
      <left/>
      <right style="dotted"/>
      <top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Down="1">
      <left style="medium"/>
      <right/>
      <top/>
      <bottom/>
      <diagonal style="dashed"/>
    </border>
    <border>
      <left/>
      <right/>
      <top style="medium"/>
      <bottom style="medium"/>
    </border>
    <border diagonalUp="1">
      <left style="medium"/>
      <right/>
      <top/>
      <bottom/>
      <diagonal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" fillId="0" borderId="0">
      <alignment/>
      <protection/>
    </xf>
    <xf numFmtId="210" fontId="1" fillId="0" borderId="0">
      <alignment/>
      <protection/>
    </xf>
    <xf numFmtId="211" fontId="55" fillId="0" borderId="0">
      <alignment/>
      <protection/>
    </xf>
    <xf numFmtId="21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16" fontId="4" fillId="2" borderId="10" xfId="0" applyNumberFormat="1" applyFont="1" applyFill="1" applyBorder="1" applyAlignment="1">
      <alignment horizontal="center"/>
    </xf>
    <xf numFmtId="16" fontId="4" fillId="10" borderId="10" xfId="0" applyNumberFormat="1" applyFont="1" applyFill="1" applyBorder="1" applyAlignment="1">
      <alignment horizontal="center"/>
    </xf>
    <xf numFmtId="16" fontId="4" fillId="7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71" fillId="5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1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71" fillId="0" borderId="11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71" fillId="0" borderId="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6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7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" fontId="4" fillId="7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71" fillId="33" borderId="10" xfId="0" applyFont="1" applyFill="1" applyBorder="1" applyAlignment="1">
      <alignment horizontal="left"/>
    </xf>
    <xf numFmtId="0" fontId="71" fillId="33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35" borderId="12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1" fillId="2" borderId="12" xfId="0" applyFont="1" applyFill="1" applyBorder="1" applyAlignment="1">
      <alignment/>
    </xf>
    <xf numFmtId="0" fontId="71" fillId="7" borderId="12" xfId="0" applyFont="1" applyFill="1" applyBorder="1" applyAlignment="1">
      <alignment/>
    </xf>
    <xf numFmtId="16" fontId="16" fillId="7" borderId="10" xfId="0" applyNumberFormat="1" applyFont="1" applyFill="1" applyBorder="1" applyAlignment="1">
      <alignment horizontal="left"/>
    </xf>
    <xf numFmtId="0" fontId="73" fillId="0" borderId="10" xfId="0" applyFont="1" applyBorder="1" applyAlignment="1">
      <alignment horizontal="center"/>
    </xf>
    <xf numFmtId="0" fontId="71" fillId="35" borderId="12" xfId="0" applyFont="1" applyFill="1" applyBorder="1" applyAlignment="1">
      <alignment horizontal="left"/>
    </xf>
    <xf numFmtId="0" fontId="71" fillId="33" borderId="22" xfId="0" applyFont="1" applyFill="1" applyBorder="1" applyAlignment="1">
      <alignment horizontal="center"/>
    </xf>
    <xf numFmtId="0" fontId="71" fillId="33" borderId="22" xfId="0" applyFont="1" applyFill="1" applyBorder="1" applyAlignment="1">
      <alignment horizontal="center" vertical="center"/>
    </xf>
    <xf numFmtId="0" fontId="71" fillId="33" borderId="22" xfId="63" applyFont="1" applyFill="1" applyBorder="1" applyAlignment="1">
      <alignment horizontal="center"/>
      <protection/>
    </xf>
    <xf numFmtId="0" fontId="71" fillId="0" borderId="22" xfId="0" applyFont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 vertical="center"/>
    </xf>
    <xf numFmtId="0" fontId="71" fillId="33" borderId="10" xfId="63" applyFont="1" applyFill="1" applyBorder="1" applyAlignment="1">
      <alignment horizontal="left"/>
      <protection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63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55" fillId="0" borderId="10" xfId="49" applyNumberFormat="1" applyFont="1" applyBorder="1" applyAlignment="1">
      <alignment horizontal="center"/>
      <protection/>
    </xf>
    <xf numFmtId="0" fontId="78" fillId="0" borderId="0" xfId="49" applyNumberFormat="1" applyFont="1" applyBorder="1">
      <alignment/>
      <protection/>
    </xf>
    <xf numFmtId="0" fontId="78" fillId="0" borderId="0" xfId="49" applyNumberFormat="1" applyFont="1" applyBorder="1" applyAlignment="1">
      <alignment horizontal="center"/>
      <protection/>
    </xf>
    <xf numFmtId="0" fontId="55" fillId="2" borderId="12" xfId="49" applyNumberFormat="1" applyFont="1" applyFill="1" applyBorder="1" applyAlignment="1">
      <alignment horizontal="left"/>
      <protection/>
    </xf>
    <xf numFmtId="0" fontId="55" fillId="0" borderId="0" xfId="49" applyNumberFormat="1" applyFont="1" applyBorder="1" applyAlignment="1">
      <alignment horizontal="center"/>
      <protection/>
    </xf>
    <xf numFmtId="0" fontId="78" fillId="0" borderId="10" xfId="49" applyNumberFormat="1" applyFont="1" applyBorder="1" applyAlignment="1">
      <alignment horizontal="center"/>
      <protection/>
    </xf>
    <xf numFmtId="0" fontId="78" fillId="0" borderId="22" xfId="49" applyNumberFormat="1" applyFont="1" applyBorder="1" applyAlignment="1">
      <alignment horizontal="center"/>
      <protection/>
    </xf>
    <xf numFmtId="0" fontId="55" fillId="0" borderId="29" xfId="49" applyNumberFormat="1" applyFont="1" applyBorder="1" applyAlignment="1">
      <alignment horizontal="left"/>
      <protection/>
    </xf>
    <xf numFmtId="0" fontId="55" fillId="0" borderId="21" xfId="49" applyNumberFormat="1" applyFont="1" applyBorder="1" applyAlignment="1">
      <alignment horizontal="center"/>
      <protection/>
    </xf>
    <xf numFmtId="0" fontId="78" fillId="0" borderId="24" xfId="49" applyNumberFormat="1" applyFont="1" applyBorder="1" applyAlignment="1">
      <alignment horizontal="center"/>
      <protection/>
    </xf>
    <xf numFmtId="0" fontId="1" fillId="0" borderId="10" xfId="47" applyNumberFormat="1" applyFont="1" applyBorder="1" applyAlignment="1">
      <alignment horizontal="center"/>
      <protection/>
    </xf>
    <xf numFmtId="0" fontId="0" fillId="0" borderId="3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3" borderId="22" xfId="0" applyNumberFormat="1" applyFont="1" applyFill="1" applyBorder="1" applyAlignment="1">
      <alignment horizontal="center"/>
    </xf>
    <xf numFmtId="0" fontId="49" fillId="33" borderId="10" xfId="62" applyFont="1" applyFill="1" applyBorder="1">
      <alignment/>
      <protection/>
    </xf>
    <xf numFmtId="0" fontId="55" fillId="0" borderId="31" xfId="49" applyNumberFormat="1" applyFont="1" applyBorder="1" applyAlignment="1">
      <alignment horizontal="center"/>
      <protection/>
    </xf>
    <xf numFmtId="0" fontId="3" fillId="33" borderId="32" xfId="0" applyNumberFormat="1" applyFont="1" applyFill="1" applyBorder="1" applyAlignment="1">
      <alignment horizontal="center"/>
    </xf>
    <xf numFmtId="0" fontId="49" fillId="33" borderId="33" xfId="62" applyFont="1" applyFill="1" applyBorder="1">
      <alignment/>
      <protection/>
    </xf>
    <xf numFmtId="0" fontId="55" fillId="0" borderId="34" xfId="49" applyNumberFormat="1" applyFont="1" applyBorder="1" applyAlignment="1">
      <alignment horizontal="center"/>
      <protection/>
    </xf>
    <xf numFmtId="0" fontId="3" fillId="33" borderId="30" xfId="0" applyNumberFormat="1" applyFont="1" applyFill="1" applyBorder="1" applyAlignment="1">
      <alignment horizontal="center"/>
    </xf>
    <xf numFmtId="0" fontId="49" fillId="33" borderId="29" xfId="62" applyFont="1" applyFill="1" applyBorder="1">
      <alignment/>
      <protection/>
    </xf>
    <xf numFmtId="0" fontId="55" fillId="0" borderId="35" xfId="49" applyNumberFormat="1" applyFont="1" applyFill="1" applyBorder="1" applyAlignment="1">
      <alignment horizontal="center"/>
      <protection/>
    </xf>
    <xf numFmtId="0" fontId="55" fillId="0" borderId="36" xfId="49" applyNumberFormat="1" applyFont="1" applyBorder="1" applyAlignment="1">
      <alignment horizontal="center"/>
      <protection/>
    </xf>
    <xf numFmtId="0" fontId="55" fillId="0" borderId="37" xfId="49" applyNumberFormat="1" applyFont="1" applyBorder="1" applyAlignment="1">
      <alignment horizontal="center"/>
      <protection/>
    </xf>
    <xf numFmtId="0" fontId="0" fillId="0" borderId="22" xfId="0" applyNumberFormat="1" applyBorder="1" applyAlignment="1">
      <alignment horizontal="center" vertical="center"/>
    </xf>
    <xf numFmtId="0" fontId="55" fillId="0" borderId="38" xfId="49" applyNumberFormat="1" applyFont="1" applyBorder="1" applyAlignment="1">
      <alignment horizontal="center"/>
      <protection/>
    </xf>
    <xf numFmtId="0" fontId="55" fillId="0" borderId="37" xfId="49" applyNumberFormat="1" applyFont="1" applyBorder="1" applyAlignment="1">
      <alignment horizontal="left"/>
      <protection/>
    </xf>
    <xf numFmtId="0" fontId="0" fillId="0" borderId="25" xfId="0" applyNumberFormat="1" applyBorder="1" applyAlignment="1">
      <alignment horizontal="center"/>
    </xf>
    <xf numFmtId="0" fontId="68" fillId="0" borderId="33" xfId="0" applyNumberFormat="1" applyFon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49" fillId="33" borderId="29" xfId="0" applyFont="1" applyFill="1" applyBorder="1" applyAlignment="1">
      <alignment/>
    </xf>
    <xf numFmtId="0" fontId="55" fillId="0" borderId="10" xfId="49" applyNumberFormat="1" applyFont="1" applyBorder="1" applyAlignment="1">
      <alignment horizontal="center"/>
      <protection/>
    </xf>
    <xf numFmtId="0" fontId="0" fillId="0" borderId="21" xfId="0" applyNumberFormat="1" applyFont="1" applyBorder="1" applyAlignment="1">
      <alignment horizontal="center"/>
    </xf>
    <xf numFmtId="0" fontId="1" fillId="0" borderId="21" xfId="47" applyNumberFormat="1" applyFont="1" applyBorder="1" applyAlignment="1">
      <alignment horizontal="center"/>
      <protection/>
    </xf>
    <xf numFmtId="0" fontId="55" fillId="0" borderId="40" xfId="49" applyNumberFormat="1" applyFont="1" applyBorder="1" applyAlignment="1">
      <alignment horizontal="center"/>
      <protection/>
    </xf>
    <xf numFmtId="1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11" fillId="0" borderId="41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4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1" fillId="0" borderId="1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cel Built-in Normal 3" xfId="48"/>
    <cellStyle name="Excel Built-in Normal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3" xfId="62"/>
    <cellStyle name="Normal 3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5">
      <selection activeCell="B15" sqref="B15"/>
    </sheetView>
  </sheetViews>
  <sheetFormatPr defaultColWidth="9.140625" defaultRowHeight="15"/>
  <cols>
    <col min="1" max="1" width="8.7109375" style="5" customWidth="1"/>
    <col min="2" max="2" width="6.57421875" style="3" customWidth="1"/>
    <col min="3" max="3" width="38.140625" style="11" customWidth="1"/>
    <col min="4" max="6" width="9.00390625" style="11" customWidth="1"/>
    <col min="7" max="16384" width="9.140625" style="3" customWidth="1"/>
  </cols>
  <sheetData>
    <row r="1" spans="2:3" ht="20.25">
      <c r="B1" s="6"/>
      <c r="C1" s="6"/>
    </row>
    <row r="2" spans="2:3" ht="18.75" customHeight="1">
      <c r="B2" s="7"/>
      <c r="C2" s="157" t="s">
        <v>43</v>
      </c>
    </row>
    <row r="3" spans="2:3" ht="18.75" customHeight="1">
      <c r="B3" s="7"/>
      <c r="C3" s="157"/>
    </row>
    <row r="4" spans="2:3" ht="15">
      <c r="B4" s="11"/>
      <c r="C4" s="12"/>
    </row>
    <row r="5" spans="2:6" ht="15">
      <c r="B5" s="155">
        <v>43323</v>
      </c>
      <c r="C5" s="156"/>
      <c r="F5" s="3"/>
    </row>
    <row r="6" ht="15">
      <c r="F6" s="3"/>
    </row>
    <row r="7" spans="2:6" ht="15.75">
      <c r="B7" s="8"/>
      <c r="C7" s="8" t="s">
        <v>18</v>
      </c>
      <c r="F7" s="3"/>
    </row>
    <row r="8" spans="1:6" ht="15">
      <c r="A8" s="9"/>
      <c r="B8" s="66" t="s">
        <v>19</v>
      </c>
      <c r="C8" s="10" t="s">
        <v>20</v>
      </c>
      <c r="D8" s="67"/>
      <c r="E8" s="67"/>
      <c r="F8" s="3"/>
    </row>
    <row r="9" spans="1:6" ht="15.75">
      <c r="A9" s="2">
        <v>1</v>
      </c>
      <c r="B9" s="102">
        <v>1</v>
      </c>
      <c r="C9" s="82" t="s">
        <v>44</v>
      </c>
      <c r="D9" s="68"/>
      <c r="E9" s="68"/>
      <c r="F9" s="3"/>
    </row>
    <row r="10" spans="1:6" ht="15.75">
      <c r="A10" s="2">
        <v>2</v>
      </c>
      <c r="B10" s="102">
        <v>2</v>
      </c>
      <c r="C10" s="82" t="s">
        <v>45</v>
      </c>
      <c r="D10" s="68"/>
      <c r="E10" s="68"/>
      <c r="F10" s="3"/>
    </row>
    <row r="11" spans="1:6" ht="15.75">
      <c r="A11" s="2">
        <v>3</v>
      </c>
      <c r="B11" s="103">
        <v>3</v>
      </c>
      <c r="C11" s="107" t="s">
        <v>46</v>
      </c>
      <c r="D11" s="68"/>
      <c r="E11" s="68"/>
      <c r="F11" s="3"/>
    </row>
    <row r="12" spans="1:6" ht="15.75">
      <c r="A12" s="2">
        <v>4</v>
      </c>
      <c r="B12" s="104" t="s">
        <v>33</v>
      </c>
      <c r="C12" s="108" t="s">
        <v>47</v>
      </c>
      <c r="D12" s="68"/>
      <c r="E12" s="68"/>
      <c r="F12" s="3"/>
    </row>
    <row r="13" spans="1:6" ht="15.75">
      <c r="A13" s="2">
        <v>5</v>
      </c>
      <c r="B13" s="105">
        <v>5</v>
      </c>
      <c r="C13" s="80" t="s">
        <v>48</v>
      </c>
      <c r="D13" s="68"/>
      <c r="E13" s="68"/>
      <c r="F13" s="3"/>
    </row>
    <row r="14" spans="1:6" ht="15.75">
      <c r="A14" s="2">
        <v>6</v>
      </c>
      <c r="B14" s="102">
        <v>6</v>
      </c>
      <c r="C14" s="82" t="s">
        <v>49</v>
      </c>
      <c r="D14" s="68"/>
      <c r="E14" s="68"/>
      <c r="F14" s="3"/>
    </row>
    <row r="15" spans="1:6" ht="15.75">
      <c r="A15" s="2">
        <v>7</v>
      </c>
      <c r="B15" s="104" t="s">
        <v>34</v>
      </c>
      <c r="C15" s="108" t="s">
        <v>50</v>
      </c>
      <c r="D15" s="68"/>
      <c r="E15" s="68"/>
      <c r="F15" s="3"/>
    </row>
    <row r="16" spans="1:6" ht="15.75">
      <c r="A16" s="2">
        <v>8</v>
      </c>
      <c r="B16" s="104" t="s">
        <v>35</v>
      </c>
      <c r="C16" s="108" t="s">
        <v>51</v>
      </c>
      <c r="D16" s="68"/>
      <c r="E16" s="68"/>
      <c r="F16" s="3"/>
    </row>
    <row r="17" spans="1:6" ht="15.75">
      <c r="A17" s="2">
        <v>9</v>
      </c>
      <c r="B17" s="105">
        <v>16</v>
      </c>
      <c r="C17" s="80" t="s">
        <v>52</v>
      </c>
      <c r="D17" s="68"/>
      <c r="E17" s="68"/>
      <c r="F17" s="3"/>
    </row>
    <row r="18" spans="1:6" ht="15.75">
      <c r="A18" s="2">
        <v>10</v>
      </c>
      <c r="B18" s="102">
        <v>17</v>
      </c>
      <c r="C18" s="82" t="s">
        <v>53</v>
      </c>
      <c r="D18" s="68"/>
      <c r="E18" s="68"/>
      <c r="F18" s="3"/>
    </row>
    <row r="19" spans="1:6" ht="15.75">
      <c r="A19" s="2">
        <v>11</v>
      </c>
      <c r="B19" s="102">
        <v>18</v>
      </c>
      <c r="C19" s="82" t="s">
        <v>54</v>
      </c>
      <c r="D19" s="68"/>
      <c r="E19" s="68"/>
      <c r="F19" s="3"/>
    </row>
    <row r="20" spans="1:6" ht="15.75">
      <c r="A20" s="2">
        <v>12</v>
      </c>
      <c r="B20" s="102">
        <v>21</v>
      </c>
      <c r="C20" s="82" t="s">
        <v>55</v>
      </c>
      <c r="D20" s="68"/>
      <c r="E20" s="68"/>
      <c r="F20" s="3"/>
    </row>
    <row r="21" spans="1:6" ht="15.75">
      <c r="A21" s="2">
        <v>13</v>
      </c>
      <c r="B21" s="104" t="s">
        <v>37</v>
      </c>
      <c r="C21" s="108" t="s">
        <v>56</v>
      </c>
      <c r="D21" s="68"/>
      <c r="E21" s="68"/>
      <c r="F21" s="3"/>
    </row>
    <row r="22" spans="1:6" ht="15.75">
      <c r="A22" s="2">
        <v>14</v>
      </c>
      <c r="B22" s="102">
        <v>22</v>
      </c>
      <c r="C22" s="82" t="s">
        <v>57</v>
      </c>
      <c r="D22" s="68"/>
      <c r="E22" s="68"/>
      <c r="F22" s="3"/>
    </row>
    <row r="23" spans="1:6" ht="15.75">
      <c r="A23" s="2">
        <v>15</v>
      </c>
      <c r="B23" s="106">
        <v>23</v>
      </c>
      <c r="C23" s="82" t="s">
        <v>58</v>
      </c>
      <c r="D23" s="68"/>
      <c r="E23" s="68"/>
      <c r="F23" s="3"/>
    </row>
    <row r="24" spans="1:6" ht="15.75">
      <c r="A24" s="2">
        <v>16</v>
      </c>
      <c r="B24" s="102">
        <v>28</v>
      </c>
      <c r="C24" s="82" t="s">
        <v>59</v>
      </c>
      <c r="D24" s="68"/>
      <c r="E24" s="68"/>
      <c r="F24" s="3"/>
    </row>
    <row r="25" spans="1:6" ht="15.75">
      <c r="A25" s="2">
        <v>17</v>
      </c>
      <c r="B25" s="104" t="s">
        <v>75</v>
      </c>
      <c r="C25" s="108" t="s">
        <v>60</v>
      </c>
      <c r="D25" s="68"/>
      <c r="E25" s="68"/>
      <c r="F25" s="3"/>
    </row>
    <row r="26" spans="1:6" ht="15.75">
      <c r="A26" s="2">
        <v>18</v>
      </c>
      <c r="B26" s="104" t="s">
        <v>76</v>
      </c>
      <c r="C26" s="108" t="s">
        <v>61</v>
      </c>
      <c r="D26" s="68"/>
      <c r="E26" s="68"/>
      <c r="F26" s="3"/>
    </row>
    <row r="27" spans="1:6" ht="15.75">
      <c r="A27" s="2">
        <v>19</v>
      </c>
      <c r="B27" s="106">
        <v>36</v>
      </c>
      <c r="C27" s="82" t="s">
        <v>62</v>
      </c>
      <c r="D27" s="68"/>
      <c r="E27" s="68"/>
      <c r="F27" s="3"/>
    </row>
    <row r="28" spans="1:6" ht="15.75">
      <c r="A28" s="2">
        <v>20</v>
      </c>
      <c r="B28" s="102">
        <v>39</v>
      </c>
      <c r="C28" s="82" t="s">
        <v>63</v>
      </c>
      <c r="D28" s="68"/>
      <c r="E28" s="68"/>
      <c r="F28" s="3"/>
    </row>
    <row r="29" spans="1:6" ht="15.75">
      <c r="A29" s="2">
        <v>21</v>
      </c>
      <c r="B29" s="105" t="s">
        <v>77</v>
      </c>
      <c r="C29" s="80" t="s">
        <v>64</v>
      </c>
      <c r="D29" s="68"/>
      <c r="E29" s="68"/>
      <c r="F29" s="3"/>
    </row>
    <row r="30" spans="1:6" ht="15.75">
      <c r="A30" s="2">
        <v>22</v>
      </c>
      <c r="B30" s="102">
        <v>69</v>
      </c>
      <c r="C30" s="82" t="s">
        <v>65</v>
      </c>
      <c r="D30" s="68"/>
      <c r="E30" s="68"/>
      <c r="F30" s="3"/>
    </row>
    <row r="31" spans="1:6" ht="15.75">
      <c r="A31" s="2">
        <v>23</v>
      </c>
      <c r="B31" s="104" t="s">
        <v>38</v>
      </c>
      <c r="C31" s="108" t="s">
        <v>66</v>
      </c>
      <c r="D31" s="68"/>
      <c r="E31" s="68"/>
      <c r="F31" s="3"/>
    </row>
    <row r="32" spans="1:6" ht="15.75">
      <c r="A32" s="2">
        <v>24</v>
      </c>
      <c r="B32" s="104" t="s">
        <v>78</v>
      </c>
      <c r="C32" s="108" t="s">
        <v>67</v>
      </c>
      <c r="D32" s="68"/>
      <c r="E32" s="68"/>
      <c r="F32" s="3"/>
    </row>
    <row r="33" spans="1:6" ht="15.75">
      <c r="A33" s="2">
        <v>25</v>
      </c>
      <c r="B33" s="104" t="s">
        <v>39</v>
      </c>
      <c r="C33" s="108" t="s">
        <v>68</v>
      </c>
      <c r="D33" s="68"/>
      <c r="E33" s="68"/>
      <c r="F33" s="3"/>
    </row>
    <row r="34" spans="1:6" ht="15.75">
      <c r="A34" s="2">
        <v>26</v>
      </c>
      <c r="B34" s="104" t="s">
        <v>40</v>
      </c>
      <c r="C34" s="108" t="s">
        <v>69</v>
      </c>
      <c r="D34" s="68"/>
      <c r="E34" s="68"/>
      <c r="F34" s="3"/>
    </row>
    <row r="35" spans="1:6" ht="15.75">
      <c r="A35" s="2">
        <v>27</v>
      </c>
      <c r="B35" s="104" t="s">
        <v>36</v>
      </c>
      <c r="C35" s="108" t="s">
        <v>70</v>
      </c>
      <c r="D35" s="68"/>
      <c r="E35" s="68"/>
      <c r="F35" s="3"/>
    </row>
    <row r="36" spans="1:6" ht="15.75">
      <c r="A36" s="2">
        <v>28</v>
      </c>
      <c r="B36" s="105" t="s">
        <v>79</v>
      </c>
      <c r="C36" s="81" t="s">
        <v>71</v>
      </c>
      <c r="D36" s="68"/>
      <c r="E36" s="68"/>
      <c r="F36" s="3"/>
    </row>
    <row r="37" spans="1:6" ht="15.75">
      <c r="A37" s="2">
        <v>29</v>
      </c>
      <c r="B37" s="105" t="s">
        <v>80</v>
      </c>
      <c r="C37" s="80" t="s">
        <v>72</v>
      </c>
      <c r="D37" s="68"/>
      <c r="E37" s="68"/>
      <c r="F37" s="3"/>
    </row>
    <row r="38" spans="1:6" ht="15.75">
      <c r="A38" s="2">
        <v>30</v>
      </c>
      <c r="B38" s="105">
        <v>4</v>
      </c>
      <c r="C38" s="80" t="s">
        <v>73</v>
      </c>
      <c r="D38" s="68"/>
      <c r="E38" s="71"/>
      <c r="F38" s="3"/>
    </row>
    <row r="39" spans="1:6" ht="15.75">
      <c r="A39" s="2">
        <v>31</v>
      </c>
      <c r="B39" s="105">
        <v>91</v>
      </c>
      <c r="C39" s="80" t="s">
        <v>74</v>
      </c>
      <c r="D39" s="68"/>
      <c r="E39" s="71"/>
      <c r="F39" s="3"/>
    </row>
    <row r="40" spans="1:6" ht="15.75">
      <c r="A40" s="2"/>
      <c r="B40" s="82"/>
      <c r="C40" s="83"/>
      <c r="D40" s="68"/>
      <c r="E40" s="71"/>
      <c r="F40" s="3"/>
    </row>
  </sheetData>
  <sheetProtection/>
  <mergeCells count="2">
    <mergeCell ref="B5:C5"/>
    <mergeCell ref="C2:C3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Layout" zoomScale="90" zoomScalePageLayoutView="90" workbookViewId="0" topLeftCell="A3">
      <selection activeCell="E31" sqref="E31"/>
    </sheetView>
  </sheetViews>
  <sheetFormatPr defaultColWidth="7.00390625" defaultRowHeight="15"/>
  <cols>
    <col min="1" max="1" width="7.00390625" style="73" customWidth="1"/>
    <col min="2" max="2" width="24.28125" style="0" customWidth="1"/>
    <col min="3" max="14" width="9.57421875" style="0" customWidth="1"/>
  </cols>
  <sheetData>
    <row r="1" spans="1:12" ht="23.25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4" ht="30">
      <c r="A2" s="159" t="s">
        <v>0</v>
      </c>
      <c r="B2" s="13"/>
      <c r="C2" s="160" t="s">
        <v>9</v>
      </c>
      <c r="D2" s="160"/>
      <c r="E2" s="160"/>
      <c r="F2" s="160"/>
      <c r="G2" s="160"/>
      <c r="H2" s="4"/>
      <c r="I2" s="160" t="s">
        <v>8</v>
      </c>
      <c r="J2" s="160"/>
      <c r="K2" s="160"/>
      <c r="L2" s="160"/>
      <c r="M2" s="160"/>
      <c r="N2" s="4"/>
    </row>
    <row r="3" spans="1:14" ht="20.25">
      <c r="A3" s="159"/>
      <c r="B3" s="13"/>
      <c r="C3" s="14" t="s">
        <v>21</v>
      </c>
      <c r="D3" s="15" t="s">
        <v>21</v>
      </c>
      <c r="E3" s="161" t="s">
        <v>27</v>
      </c>
      <c r="F3" s="161"/>
      <c r="G3" s="161"/>
      <c r="H3" s="54" t="s">
        <v>29</v>
      </c>
      <c r="I3" s="14" t="s">
        <v>21</v>
      </c>
      <c r="J3" s="15" t="s">
        <v>21</v>
      </c>
      <c r="K3" s="161" t="s">
        <v>28</v>
      </c>
      <c r="L3" s="161"/>
      <c r="M3" s="161"/>
      <c r="N3" s="54" t="s">
        <v>29</v>
      </c>
    </row>
    <row r="4" spans="1:14" ht="15.75" thickBot="1">
      <c r="A4" s="159"/>
      <c r="B4" s="53" t="s">
        <v>30</v>
      </c>
      <c r="C4" s="16" t="s">
        <v>22</v>
      </c>
      <c r="D4" s="17" t="s">
        <v>23</v>
      </c>
      <c r="E4" s="18" t="s">
        <v>24</v>
      </c>
      <c r="F4" s="18" t="s">
        <v>25</v>
      </c>
      <c r="G4" s="99" t="s">
        <v>26</v>
      </c>
      <c r="H4" s="77"/>
      <c r="I4" s="16" t="s">
        <v>22</v>
      </c>
      <c r="J4" s="17" t="s">
        <v>23</v>
      </c>
      <c r="K4" s="18" t="s">
        <v>24</v>
      </c>
      <c r="L4" s="18" t="s">
        <v>25</v>
      </c>
      <c r="M4" s="99" t="s">
        <v>26</v>
      </c>
      <c r="N4" s="77"/>
    </row>
    <row r="5" spans="1:14" ht="15.75" customHeight="1">
      <c r="A5" s="109">
        <v>1</v>
      </c>
      <c r="B5" s="82" t="s">
        <v>44</v>
      </c>
      <c r="C5" s="19">
        <v>31</v>
      </c>
      <c r="D5" s="19">
        <v>21</v>
      </c>
      <c r="E5" s="19">
        <v>6</v>
      </c>
      <c r="F5" s="19">
        <v>7</v>
      </c>
      <c r="G5" s="75">
        <v>8</v>
      </c>
      <c r="H5" s="78">
        <f>SUM(C5:G5)</f>
        <v>73</v>
      </c>
      <c r="I5" s="76">
        <v>16</v>
      </c>
      <c r="J5" s="19">
        <v>22</v>
      </c>
      <c r="K5" s="19">
        <v>5</v>
      </c>
      <c r="L5" s="19">
        <v>4</v>
      </c>
      <c r="M5" s="75">
        <v>7</v>
      </c>
      <c r="N5" s="78">
        <f>SUM(I5:M5)</f>
        <v>54</v>
      </c>
    </row>
    <row r="6" spans="1:14" ht="15.75" customHeight="1">
      <c r="A6" s="109">
        <v>2</v>
      </c>
      <c r="B6" s="82" t="s">
        <v>45</v>
      </c>
      <c r="C6" s="19">
        <v>0</v>
      </c>
      <c r="D6" s="19">
        <v>0</v>
      </c>
      <c r="E6" s="19">
        <v>0</v>
      </c>
      <c r="F6" s="19"/>
      <c r="G6" s="75"/>
      <c r="H6" s="79">
        <f aca="true" t="shared" si="0" ref="H6:H18">SUM(C6:G6)</f>
        <v>0</v>
      </c>
      <c r="I6" s="76">
        <v>0</v>
      </c>
      <c r="J6" s="19">
        <v>0</v>
      </c>
      <c r="K6" s="19">
        <v>0</v>
      </c>
      <c r="L6" s="19"/>
      <c r="M6" s="75"/>
      <c r="N6" s="79">
        <f aca="true" t="shared" si="1" ref="N6:N19">SUM(I6:M6)</f>
        <v>0</v>
      </c>
    </row>
    <row r="7" spans="1:14" ht="15.75" customHeight="1">
      <c r="A7" s="110">
        <v>3</v>
      </c>
      <c r="B7" s="107" t="s">
        <v>46</v>
      </c>
      <c r="C7" s="19">
        <v>0</v>
      </c>
      <c r="D7" s="19">
        <v>0</v>
      </c>
      <c r="E7" s="19">
        <v>0</v>
      </c>
      <c r="F7" s="19"/>
      <c r="G7" s="75"/>
      <c r="H7" s="79">
        <f t="shared" si="0"/>
        <v>0</v>
      </c>
      <c r="I7" s="76">
        <v>13</v>
      </c>
      <c r="J7" s="19">
        <v>19</v>
      </c>
      <c r="K7" s="19">
        <v>6</v>
      </c>
      <c r="L7" s="19">
        <v>3</v>
      </c>
      <c r="M7" s="75">
        <v>4</v>
      </c>
      <c r="N7" s="79">
        <f t="shared" si="1"/>
        <v>45</v>
      </c>
    </row>
    <row r="8" spans="1:14" ht="15.75" customHeight="1">
      <c r="A8" s="111" t="s">
        <v>33</v>
      </c>
      <c r="B8" s="108" t="s">
        <v>47</v>
      </c>
      <c r="C8" s="19">
        <v>27</v>
      </c>
      <c r="D8" s="19">
        <v>28</v>
      </c>
      <c r="E8" s="19">
        <v>8</v>
      </c>
      <c r="F8" s="19">
        <v>9</v>
      </c>
      <c r="G8" s="75">
        <v>8</v>
      </c>
      <c r="H8" s="79">
        <f t="shared" si="0"/>
        <v>80</v>
      </c>
      <c r="I8" s="76">
        <v>16</v>
      </c>
      <c r="J8" s="19">
        <v>18</v>
      </c>
      <c r="K8" s="19">
        <v>7</v>
      </c>
      <c r="L8" s="19">
        <v>7</v>
      </c>
      <c r="M8" s="75">
        <v>7</v>
      </c>
      <c r="N8" s="79">
        <f t="shared" si="1"/>
        <v>55</v>
      </c>
    </row>
    <row r="9" spans="1:14" ht="15.75" customHeight="1">
      <c r="A9" s="72">
        <v>5</v>
      </c>
      <c r="B9" s="80" t="s">
        <v>48</v>
      </c>
      <c r="C9" s="19">
        <v>0</v>
      </c>
      <c r="D9" s="19">
        <v>0</v>
      </c>
      <c r="E9" s="19">
        <v>0</v>
      </c>
      <c r="F9" s="19"/>
      <c r="G9" s="75"/>
      <c r="H9" s="79">
        <f t="shared" si="0"/>
        <v>0</v>
      </c>
      <c r="I9" s="76">
        <v>0</v>
      </c>
      <c r="J9" s="19">
        <v>0</v>
      </c>
      <c r="K9" s="19">
        <v>0</v>
      </c>
      <c r="L9" s="19"/>
      <c r="M9" s="75"/>
      <c r="N9" s="79">
        <f t="shared" si="1"/>
        <v>0</v>
      </c>
    </row>
    <row r="10" spans="1:14" ht="15.75" customHeight="1">
      <c r="A10" s="109">
        <v>6</v>
      </c>
      <c r="B10" s="82" t="s">
        <v>49</v>
      </c>
      <c r="C10" s="19">
        <v>0</v>
      </c>
      <c r="D10" s="19">
        <v>0</v>
      </c>
      <c r="E10" s="19">
        <v>0</v>
      </c>
      <c r="F10" s="19"/>
      <c r="G10" s="75"/>
      <c r="H10" s="79">
        <f t="shared" si="0"/>
        <v>0</v>
      </c>
      <c r="I10" s="76">
        <v>0</v>
      </c>
      <c r="J10" s="19">
        <v>0</v>
      </c>
      <c r="K10" s="19">
        <v>0</v>
      </c>
      <c r="L10" s="19"/>
      <c r="M10" s="75"/>
      <c r="N10" s="79">
        <f t="shared" si="1"/>
        <v>0</v>
      </c>
    </row>
    <row r="11" spans="1:14" ht="15.75" customHeight="1">
      <c r="A11" s="111" t="s">
        <v>34</v>
      </c>
      <c r="B11" s="108" t="s">
        <v>50</v>
      </c>
      <c r="C11" s="19">
        <v>0</v>
      </c>
      <c r="D11" s="19">
        <v>0</v>
      </c>
      <c r="E11" s="19">
        <v>0</v>
      </c>
      <c r="F11" s="19"/>
      <c r="G11" s="75"/>
      <c r="H11" s="79">
        <f t="shared" si="0"/>
        <v>0</v>
      </c>
      <c r="I11" s="76">
        <v>13</v>
      </c>
      <c r="J11" s="19">
        <v>24</v>
      </c>
      <c r="K11" s="19">
        <v>5</v>
      </c>
      <c r="L11" s="19">
        <v>7</v>
      </c>
      <c r="M11" s="75">
        <v>6</v>
      </c>
      <c r="N11" s="79">
        <f t="shared" si="1"/>
        <v>55</v>
      </c>
    </row>
    <row r="12" spans="1:14" ht="15.75" customHeight="1">
      <c r="A12" s="111" t="s">
        <v>35</v>
      </c>
      <c r="B12" s="108" t="s">
        <v>51</v>
      </c>
      <c r="C12" s="19">
        <v>31</v>
      </c>
      <c r="D12" s="19">
        <v>27</v>
      </c>
      <c r="E12" s="19">
        <v>7</v>
      </c>
      <c r="F12" s="19">
        <v>8</v>
      </c>
      <c r="G12" s="75">
        <v>8</v>
      </c>
      <c r="H12" s="79">
        <f>SUM(C12:G12)</f>
        <v>81</v>
      </c>
      <c r="I12" s="76">
        <v>0</v>
      </c>
      <c r="J12" s="19">
        <v>0</v>
      </c>
      <c r="K12" s="19">
        <v>0</v>
      </c>
      <c r="L12" s="19"/>
      <c r="M12" s="75"/>
      <c r="N12" s="79">
        <f t="shared" si="1"/>
        <v>0</v>
      </c>
    </row>
    <row r="13" spans="1:14" ht="15.75" customHeight="1">
      <c r="A13" s="72">
        <v>16</v>
      </c>
      <c r="B13" s="80" t="s">
        <v>52</v>
      </c>
      <c r="C13" s="19">
        <v>25</v>
      </c>
      <c r="D13" s="19">
        <v>23</v>
      </c>
      <c r="E13" s="19">
        <v>6</v>
      </c>
      <c r="F13" s="19">
        <v>7</v>
      </c>
      <c r="G13" s="75">
        <v>6</v>
      </c>
      <c r="H13" s="79">
        <f t="shared" si="0"/>
        <v>67</v>
      </c>
      <c r="I13" s="76">
        <v>22</v>
      </c>
      <c r="J13" s="19">
        <v>27</v>
      </c>
      <c r="K13" s="19">
        <v>7</v>
      </c>
      <c r="L13" s="19">
        <v>6</v>
      </c>
      <c r="M13" s="75">
        <v>5</v>
      </c>
      <c r="N13" s="79">
        <f t="shared" si="1"/>
        <v>67</v>
      </c>
    </row>
    <row r="14" spans="1:14" ht="15.75" customHeight="1">
      <c r="A14" s="109">
        <v>17</v>
      </c>
      <c r="B14" s="82" t="s">
        <v>53</v>
      </c>
      <c r="C14" s="19">
        <v>35</v>
      </c>
      <c r="D14" s="19">
        <v>28</v>
      </c>
      <c r="E14" s="19">
        <v>9</v>
      </c>
      <c r="F14" s="19">
        <v>8</v>
      </c>
      <c r="G14" s="75">
        <v>10</v>
      </c>
      <c r="H14" s="79">
        <f t="shared" si="0"/>
        <v>90</v>
      </c>
      <c r="I14" s="76">
        <v>31</v>
      </c>
      <c r="J14" s="19">
        <v>29</v>
      </c>
      <c r="K14" s="19">
        <v>8</v>
      </c>
      <c r="L14" s="19">
        <v>7</v>
      </c>
      <c r="M14" s="75">
        <v>7</v>
      </c>
      <c r="N14" s="79">
        <f t="shared" si="1"/>
        <v>82</v>
      </c>
    </row>
    <row r="15" spans="1:14" ht="15.75" customHeight="1">
      <c r="A15" s="109">
        <v>18</v>
      </c>
      <c r="B15" s="82" t="s">
        <v>54</v>
      </c>
      <c r="C15" s="19">
        <v>0</v>
      </c>
      <c r="D15" s="19">
        <v>0</v>
      </c>
      <c r="E15" s="19">
        <v>0</v>
      </c>
      <c r="F15" s="19"/>
      <c r="G15" s="75"/>
      <c r="H15" s="79">
        <f t="shared" si="0"/>
        <v>0</v>
      </c>
      <c r="I15" s="76">
        <v>17</v>
      </c>
      <c r="J15" s="19">
        <v>18</v>
      </c>
      <c r="K15" s="19">
        <v>8</v>
      </c>
      <c r="L15" s="19">
        <v>6</v>
      </c>
      <c r="M15" s="75">
        <v>7</v>
      </c>
      <c r="N15" s="79">
        <f t="shared" si="1"/>
        <v>56</v>
      </c>
    </row>
    <row r="16" spans="1:14" ht="15.75" customHeight="1">
      <c r="A16" s="109">
        <v>21</v>
      </c>
      <c r="B16" s="82" t="s">
        <v>55</v>
      </c>
      <c r="C16" s="19">
        <v>17</v>
      </c>
      <c r="D16" s="19">
        <v>21</v>
      </c>
      <c r="E16" s="19">
        <v>6</v>
      </c>
      <c r="F16" s="19">
        <v>3</v>
      </c>
      <c r="G16" s="75">
        <v>8</v>
      </c>
      <c r="H16" s="79">
        <f t="shared" si="0"/>
        <v>55</v>
      </c>
      <c r="I16" s="76">
        <v>11</v>
      </c>
      <c r="J16" s="19">
        <v>16</v>
      </c>
      <c r="K16" s="19">
        <v>7</v>
      </c>
      <c r="L16" s="19">
        <v>2</v>
      </c>
      <c r="M16" s="75">
        <v>2</v>
      </c>
      <c r="N16" s="79">
        <f t="shared" si="1"/>
        <v>38</v>
      </c>
    </row>
    <row r="17" spans="1:14" ht="15.75" customHeight="1">
      <c r="A17" s="111" t="s">
        <v>37</v>
      </c>
      <c r="B17" s="108" t="s">
        <v>56</v>
      </c>
      <c r="C17" s="19">
        <v>23</v>
      </c>
      <c r="D17" s="19">
        <v>28</v>
      </c>
      <c r="E17" s="19">
        <v>8</v>
      </c>
      <c r="F17" s="19">
        <v>6</v>
      </c>
      <c r="G17" s="75">
        <v>6</v>
      </c>
      <c r="H17" s="79">
        <f t="shared" si="0"/>
        <v>71</v>
      </c>
      <c r="I17" s="76">
        <v>31</v>
      </c>
      <c r="J17" s="19">
        <v>27</v>
      </c>
      <c r="K17" s="19">
        <v>8</v>
      </c>
      <c r="L17" s="19">
        <v>7</v>
      </c>
      <c r="M17" s="75">
        <v>8</v>
      </c>
      <c r="N17" s="79">
        <f t="shared" si="1"/>
        <v>81</v>
      </c>
    </row>
    <row r="18" spans="1:14" ht="15.75" customHeight="1">
      <c r="A18" s="109">
        <v>22</v>
      </c>
      <c r="B18" s="82" t="s">
        <v>57</v>
      </c>
      <c r="C18" s="19">
        <v>0</v>
      </c>
      <c r="D18" s="19">
        <v>0</v>
      </c>
      <c r="E18" s="19">
        <v>0</v>
      </c>
      <c r="F18" s="19"/>
      <c r="G18" s="75"/>
      <c r="H18" s="79">
        <f t="shared" si="0"/>
        <v>0</v>
      </c>
      <c r="I18" s="76">
        <v>0</v>
      </c>
      <c r="J18" s="19">
        <v>0</v>
      </c>
      <c r="K18" s="19">
        <v>0</v>
      </c>
      <c r="L18" s="19"/>
      <c r="M18" s="75"/>
      <c r="N18" s="79">
        <f t="shared" si="1"/>
        <v>0</v>
      </c>
    </row>
    <row r="19" spans="1:14" ht="15.75" customHeight="1">
      <c r="A19" s="112">
        <v>23</v>
      </c>
      <c r="B19" s="82" t="s">
        <v>58</v>
      </c>
      <c r="C19" s="19">
        <v>0</v>
      </c>
      <c r="D19" s="19">
        <v>0</v>
      </c>
      <c r="E19" s="19">
        <v>0</v>
      </c>
      <c r="F19" s="19"/>
      <c r="G19" s="75"/>
      <c r="H19" s="79">
        <f>SUM(C19:G19)</f>
        <v>0</v>
      </c>
      <c r="I19" s="76">
        <v>10</v>
      </c>
      <c r="J19" s="19">
        <v>21</v>
      </c>
      <c r="K19" s="19">
        <v>7</v>
      </c>
      <c r="L19" s="19">
        <v>5</v>
      </c>
      <c r="M19" s="75">
        <v>6</v>
      </c>
      <c r="N19" s="79">
        <f t="shared" si="1"/>
        <v>49</v>
      </c>
    </row>
    <row r="20" spans="1:14" ht="15.75" customHeight="1">
      <c r="A20" s="109">
        <v>28</v>
      </c>
      <c r="B20" s="82" t="s">
        <v>59</v>
      </c>
      <c r="C20" s="19">
        <v>0</v>
      </c>
      <c r="D20" s="19">
        <v>0</v>
      </c>
      <c r="E20" s="19">
        <v>0</v>
      </c>
      <c r="F20" s="19"/>
      <c r="G20" s="75"/>
      <c r="H20" s="79">
        <f aca="true" t="shared" si="2" ref="H20:H39">SUM(C20:G20)</f>
        <v>0</v>
      </c>
      <c r="I20" s="76">
        <v>11</v>
      </c>
      <c r="J20" s="19">
        <v>25</v>
      </c>
      <c r="K20" s="19">
        <v>6</v>
      </c>
      <c r="L20" s="19">
        <v>2</v>
      </c>
      <c r="M20" s="75">
        <v>4</v>
      </c>
      <c r="N20" s="79">
        <f aca="true" t="shared" si="3" ref="N20:N39">SUM(I20:M20)</f>
        <v>48</v>
      </c>
    </row>
    <row r="21" spans="1:16" ht="15.75" customHeight="1">
      <c r="A21" s="111" t="s">
        <v>75</v>
      </c>
      <c r="B21" s="108" t="s">
        <v>60</v>
      </c>
      <c r="C21" s="19">
        <v>0</v>
      </c>
      <c r="D21" s="19">
        <v>0</v>
      </c>
      <c r="E21" s="19">
        <v>0</v>
      </c>
      <c r="F21" s="19"/>
      <c r="G21" s="75"/>
      <c r="H21" s="79">
        <f t="shared" si="2"/>
        <v>0</v>
      </c>
      <c r="I21" s="76">
        <v>14</v>
      </c>
      <c r="J21" s="19">
        <v>26</v>
      </c>
      <c r="K21" s="19">
        <v>7</v>
      </c>
      <c r="L21" s="19">
        <v>6</v>
      </c>
      <c r="M21" s="75">
        <v>6</v>
      </c>
      <c r="N21" s="79">
        <f t="shared" si="3"/>
        <v>59</v>
      </c>
      <c r="O21" s="74"/>
      <c r="P21" s="74"/>
    </row>
    <row r="22" spans="1:14" s="74" customFormat="1" ht="15.75" customHeight="1">
      <c r="A22" s="111" t="s">
        <v>76</v>
      </c>
      <c r="B22" s="108" t="s">
        <v>61</v>
      </c>
      <c r="C22" s="19">
        <v>11</v>
      </c>
      <c r="D22" s="19">
        <v>26</v>
      </c>
      <c r="E22" s="19">
        <v>7</v>
      </c>
      <c r="F22" s="19">
        <v>6</v>
      </c>
      <c r="G22" s="75">
        <v>5</v>
      </c>
      <c r="H22" s="79">
        <f t="shared" si="2"/>
        <v>55</v>
      </c>
      <c r="I22" s="76">
        <v>21</v>
      </c>
      <c r="J22" s="19">
        <v>25</v>
      </c>
      <c r="K22" s="19">
        <v>7</v>
      </c>
      <c r="L22" s="19">
        <v>6</v>
      </c>
      <c r="M22" s="75">
        <v>6</v>
      </c>
      <c r="N22" s="79">
        <f t="shared" si="3"/>
        <v>65</v>
      </c>
    </row>
    <row r="23" spans="1:14" s="74" customFormat="1" ht="15.75" customHeight="1">
      <c r="A23" s="112">
        <v>36</v>
      </c>
      <c r="B23" s="82" t="s">
        <v>62</v>
      </c>
      <c r="C23" s="19">
        <v>27</v>
      </c>
      <c r="D23" s="19">
        <v>24</v>
      </c>
      <c r="E23" s="19">
        <v>7</v>
      </c>
      <c r="F23" s="19">
        <v>5</v>
      </c>
      <c r="G23" s="75">
        <v>9</v>
      </c>
      <c r="H23" s="79">
        <f t="shared" si="2"/>
        <v>72</v>
      </c>
      <c r="I23" s="76">
        <v>34</v>
      </c>
      <c r="J23" s="19">
        <v>29</v>
      </c>
      <c r="K23" s="19">
        <v>8</v>
      </c>
      <c r="L23" s="19">
        <v>8</v>
      </c>
      <c r="M23" s="75">
        <v>10</v>
      </c>
      <c r="N23" s="79">
        <f t="shared" si="3"/>
        <v>89</v>
      </c>
    </row>
    <row r="24" spans="1:14" s="74" customFormat="1" ht="15.75" customHeight="1">
      <c r="A24" s="109">
        <v>39</v>
      </c>
      <c r="B24" s="82" t="s">
        <v>63</v>
      </c>
      <c r="C24" s="19">
        <v>19</v>
      </c>
      <c r="D24" s="19">
        <v>21</v>
      </c>
      <c r="E24" s="19">
        <v>8</v>
      </c>
      <c r="F24" s="19">
        <v>4</v>
      </c>
      <c r="G24" s="75">
        <v>3</v>
      </c>
      <c r="H24" s="79">
        <f t="shared" si="2"/>
        <v>55</v>
      </c>
      <c r="I24" s="76">
        <v>0</v>
      </c>
      <c r="J24" s="19">
        <v>0</v>
      </c>
      <c r="K24" s="19">
        <v>0</v>
      </c>
      <c r="L24" s="19"/>
      <c r="M24" s="75"/>
      <c r="N24" s="79">
        <f t="shared" si="3"/>
        <v>0</v>
      </c>
    </row>
    <row r="25" spans="1:14" s="74" customFormat="1" ht="15.75" customHeight="1">
      <c r="A25" s="72" t="s">
        <v>77</v>
      </c>
      <c r="B25" s="80" t="s">
        <v>64</v>
      </c>
      <c r="C25" s="19">
        <v>0</v>
      </c>
      <c r="D25" s="19">
        <v>0</v>
      </c>
      <c r="E25" s="19">
        <v>0</v>
      </c>
      <c r="F25" s="19"/>
      <c r="G25" s="75"/>
      <c r="H25" s="79">
        <f t="shared" si="2"/>
        <v>0</v>
      </c>
      <c r="I25" s="76">
        <v>13</v>
      </c>
      <c r="J25" s="19">
        <v>26</v>
      </c>
      <c r="K25" s="19">
        <v>6</v>
      </c>
      <c r="L25" s="19">
        <v>7</v>
      </c>
      <c r="M25" s="75">
        <v>7</v>
      </c>
      <c r="N25" s="79">
        <f t="shared" si="3"/>
        <v>59</v>
      </c>
    </row>
    <row r="26" spans="1:14" s="74" customFormat="1" ht="15.75" customHeight="1">
      <c r="A26" s="109">
        <v>69</v>
      </c>
      <c r="B26" s="82" t="s">
        <v>65</v>
      </c>
      <c r="C26" s="19">
        <v>0</v>
      </c>
      <c r="D26" s="19">
        <v>0</v>
      </c>
      <c r="E26" s="19">
        <v>0</v>
      </c>
      <c r="F26" s="19"/>
      <c r="G26" s="75"/>
      <c r="H26" s="79">
        <f t="shared" si="2"/>
        <v>0</v>
      </c>
      <c r="I26" s="76">
        <v>15</v>
      </c>
      <c r="J26" s="19">
        <v>25</v>
      </c>
      <c r="K26" s="19">
        <v>7</v>
      </c>
      <c r="L26" s="19">
        <v>7</v>
      </c>
      <c r="M26" s="75">
        <v>7</v>
      </c>
      <c r="N26" s="79">
        <f t="shared" si="3"/>
        <v>61</v>
      </c>
    </row>
    <row r="27" spans="1:14" s="74" customFormat="1" ht="15.75" customHeight="1">
      <c r="A27" s="111" t="s">
        <v>38</v>
      </c>
      <c r="B27" s="108" t="s">
        <v>66</v>
      </c>
      <c r="C27" s="19">
        <v>17</v>
      </c>
      <c r="D27" s="19">
        <v>21</v>
      </c>
      <c r="E27" s="19">
        <v>7</v>
      </c>
      <c r="F27" s="19">
        <v>4</v>
      </c>
      <c r="G27" s="75">
        <v>4</v>
      </c>
      <c r="H27" s="79">
        <f t="shared" si="2"/>
        <v>53</v>
      </c>
      <c r="I27" s="76">
        <v>23</v>
      </c>
      <c r="J27" s="19">
        <v>27</v>
      </c>
      <c r="K27" s="19">
        <v>8</v>
      </c>
      <c r="L27" s="19">
        <v>5</v>
      </c>
      <c r="M27" s="75">
        <v>5</v>
      </c>
      <c r="N27" s="79">
        <f t="shared" si="3"/>
        <v>68</v>
      </c>
    </row>
    <row r="28" spans="1:14" s="74" customFormat="1" ht="15.75" customHeight="1">
      <c r="A28" s="111" t="s">
        <v>78</v>
      </c>
      <c r="B28" s="108" t="s">
        <v>67</v>
      </c>
      <c r="C28" s="19">
        <v>0</v>
      </c>
      <c r="D28" s="19">
        <v>0</v>
      </c>
      <c r="E28" s="19">
        <v>0</v>
      </c>
      <c r="F28" s="19"/>
      <c r="G28" s="75"/>
      <c r="H28" s="79">
        <f t="shared" si="2"/>
        <v>0</v>
      </c>
      <c r="I28" s="76">
        <v>27</v>
      </c>
      <c r="J28" s="19">
        <v>29</v>
      </c>
      <c r="K28" s="19">
        <v>6</v>
      </c>
      <c r="L28" s="19">
        <v>7</v>
      </c>
      <c r="M28" s="75">
        <v>8</v>
      </c>
      <c r="N28" s="79">
        <f t="shared" si="3"/>
        <v>77</v>
      </c>
    </row>
    <row r="29" spans="1:14" s="74" customFormat="1" ht="15.75" customHeight="1">
      <c r="A29" s="111" t="s">
        <v>39</v>
      </c>
      <c r="B29" s="108" t="s">
        <v>68</v>
      </c>
      <c r="C29" s="19">
        <v>9</v>
      </c>
      <c r="D29" s="19">
        <v>11</v>
      </c>
      <c r="E29" s="19">
        <v>7</v>
      </c>
      <c r="F29" s="19">
        <v>3</v>
      </c>
      <c r="G29" s="75">
        <v>6</v>
      </c>
      <c r="H29" s="79">
        <f t="shared" si="2"/>
        <v>36</v>
      </c>
      <c r="I29" s="76">
        <v>21</v>
      </c>
      <c r="J29" s="19">
        <v>27</v>
      </c>
      <c r="K29" s="19">
        <v>8</v>
      </c>
      <c r="L29" s="19">
        <v>7</v>
      </c>
      <c r="M29" s="75">
        <v>7</v>
      </c>
      <c r="N29" s="79">
        <f t="shared" si="3"/>
        <v>70</v>
      </c>
    </row>
    <row r="30" spans="1:14" s="74" customFormat="1" ht="15.75" customHeight="1">
      <c r="A30" s="111" t="s">
        <v>40</v>
      </c>
      <c r="B30" s="108" t="s">
        <v>69</v>
      </c>
      <c r="C30" s="19">
        <v>15</v>
      </c>
      <c r="D30" s="19">
        <v>25</v>
      </c>
      <c r="E30" s="19">
        <v>7</v>
      </c>
      <c r="F30" s="19">
        <v>8</v>
      </c>
      <c r="G30" s="75">
        <v>7</v>
      </c>
      <c r="H30" s="79">
        <f t="shared" si="2"/>
        <v>62</v>
      </c>
      <c r="I30" s="76">
        <v>19</v>
      </c>
      <c r="J30" s="19">
        <v>28</v>
      </c>
      <c r="K30" s="19">
        <v>7</v>
      </c>
      <c r="L30" s="19">
        <v>8</v>
      </c>
      <c r="M30" s="75">
        <v>8</v>
      </c>
      <c r="N30" s="79">
        <f t="shared" si="3"/>
        <v>70</v>
      </c>
    </row>
    <row r="31" spans="1:14" s="74" customFormat="1" ht="15.75" customHeight="1">
      <c r="A31" s="111" t="s">
        <v>36</v>
      </c>
      <c r="B31" s="108" t="s">
        <v>70</v>
      </c>
      <c r="C31" s="19">
        <v>24</v>
      </c>
      <c r="D31" s="19">
        <v>23</v>
      </c>
      <c r="E31" s="19">
        <v>7</v>
      </c>
      <c r="F31" s="19">
        <v>8</v>
      </c>
      <c r="G31" s="75">
        <v>9</v>
      </c>
      <c r="H31" s="79">
        <f t="shared" si="2"/>
        <v>71</v>
      </c>
      <c r="I31" s="76">
        <v>0</v>
      </c>
      <c r="J31" s="19">
        <v>0</v>
      </c>
      <c r="K31" s="19">
        <v>0</v>
      </c>
      <c r="L31" s="19"/>
      <c r="M31" s="75"/>
      <c r="N31" s="79">
        <f t="shared" si="3"/>
        <v>0</v>
      </c>
    </row>
    <row r="32" spans="1:14" s="74" customFormat="1" ht="15.75" customHeight="1">
      <c r="A32" s="72" t="s">
        <v>79</v>
      </c>
      <c r="B32" s="81" t="s">
        <v>71</v>
      </c>
      <c r="C32" s="19">
        <v>0</v>
      </c>
      <c r="D32" s="19">
        <v>0</v>
      </c>
      <c r="E32" s="19">
        <v>0</v>
      </c>
      <c r="F32" s="19"/>
      <c r="G32" s="75"/>
      <c r="H32" s="79">
        <f t="shared" si="2"/>
        <v>0</v>
      </c>
      <c r="I32" s="76">
        <v>0</v>
      </c>
      <c r="J32" s="19">
        <v>0</v>
      </c>
      <c r="K32" s="19">
        <v>0</v>
      </c>
      <c r="L32" s="19"/>
      <c r="M32" s="75"/>
      <c r="N32" s="79">
        <f t="shared" si="3"/>
        <v>0</v>
      </c>
    </row>
    <row r="33" spans="1:14" s="74" customFormat="1" ht="15.75" customHeight="1">
      <c r="A33" s="72" t="s">
        <v>80</v>
      </c>
      <c r="B33" s="80" t="s">
        <v>72</v>
      </c>
      <c r="C33" s="19">
        <v>0</v>
      </c>
      <c r="D33" s="19">
        <v>0</v>
      </c>
      <c r="E33" s="19">
        <v>0</v>
      </c>
      <c r="F33" s="19"/>
      <c r="G33" s="75"/>
      <c r="H33" s="79">
        <f t="shared" si="2"/>
        <v>0</v>
      </c>
      <c r="I33" s="76">
        <v>23</v>
      </c>
      <c r="J33" s="19">
        <v>27</v>
      </c>
      <c r="K33" s="19">
        <v>8</v>
      </c>
      <c r="L33" s="19">
        <v>9</v>
      </c>
      <c r="M33" s="75">
        <v>7</v>
      </c>
      <c r="N33" s="79">
        <f t="shared" si="3"/>
        <v>74</v>
      </c>
    </row>
    <row r="34" spans="1:14" s="74" customFormat="1" ht="15.75" customHeight="1">
      <c r="A34" s="72">
        <v>4</v>
      </c>
      <c r="B34" s="80" t="s">
        <v>73</v>
      </c>
      <c r="C34" s="19">
        <v>17</v>
      </c>
      <c r="D34" s="19">
        <v>25</v>
      </c>
      <c r="E34" s="19">
        <v>7</v>
      </c>
      <c r="F34" s="19">
        <v>7</v>
      </c>
      <c r="G34" s="75">
        <v>5</v>
      </c>
      <c r="H34" s="79">
        <f t="shared" si="2"/>
        <v>61</v>
      </c>
      <c r="I34" s="76">
        <v>22</v>
      </c>
      <c r="J34" s="19">
        <v>23</v>
      </c>
      <c r="K34" s="19">
        <v>7</v>
      </c>
      <c r="L34" s="19">
        <v>2</v>
      </c>
      <c r="M34" s="75">
        <v>5</v>
      </c>
      <c r="N34" s="79">
        <f t="shared" si="3"/>
        <v>59</v>
      </c>
    </row>
    <row r="35" spans="1:14" s="74" customFormat="1" ht="15.75" customHeight="1">
      <c r="A35" s="72">
        <v>91</v>
      </c>
      <c r="B35" s="80" t="s">
        <v>74</v>
      </c>
      <c r="C35" s="19">
        <v>0</v>
      </c>
      <c r="D35" s="19">
        <v>0</v>
      </c>
      <c r="E35" s="19">
        <v>0</v>
      </c>
      <c r="F35" s="19"/>
      <c r="G35" s="75"/>
      <c r="H35" s="79">
        <f t="shared" si="2"/>
        <v>0</v>
      </c>
      <c r="I35" s="76">
        <v>27</v>
      </c>
      <c r="J35" s="19">
        <v>25</v>
      </c>
      <c r="K35" s="19">
        <v>7</v>
      </c>
      <c r="L35" s="19">
        <v>6</v>
      </c>
      <c r="M35" s="75">
        <v>7</v>
      </c>
      <c r="N35" s="79">
        <f t="shared" si="3"/>
        <v>72</v>
      </c>
    </row>
    <row r="36" spans="1:14" s="74" customFormat="1" ht="15.75" customHeight="1">
      <c r="A36" s="82"/>
      <c r="B36" s="83"/>
      <c r="C36" s="19"/>
      <c r="D36" s="19"/>
      <c r="E36" s="19"/>
      <c r="F36" s="19"/>
      <c r="G36" s="75"/>
      <c r="H36" s="79">
        <f t="shared" si="2"/>
        <v>0</v>
      </c>
      <c r="I36" s="76"/>
      <c r="J36" s="19"/>
      <c r="K36" s="19"/>
      <c r="L36" s="19"/>
      <c r="M36" s="75"/>
      <c r="N36" s="79">
        <f t="shared" si="3"/>
        <v>0</v>
      </c>
    </row>
    <row r="37" spans="1:14" s="74" customFormat="1" ht="15.75" customHeight="1">
      <c r="A37" s="80"/>
      <c r="B37" s="85"/>
      <c r="C37" s="19"/>
      <c r="D37" s="19"/>
      <c r="E37" s="19"/>
      <c r="F37" s="19"/>
      <c r="G37" s="75"/>
      <c r="H37" s="79">
        <f t="shared" si="2"/>
        <v>0</v>
      </c>
      <c r="I37" s="76"/>
      <c r="J37" s="19"/>
      <c r="K37" s="19"/>
      <c r="L37" s="19"/>
      <c r="M37" s="75"/>
      <c r="N37" s="79">
        <f t="shared" si="3"/>
        <v>0</v>
      </c>
    </row>
    <row r="38" spans="1:14" s="74" customFormat="1" ht="15.75">
      <c r="A38" s="82"/>
      <c r="B38" s="83"/>
      <c r="C38" s="19"/>
      <c r="D38" s="19"/>
      <c r="E38" s="19"/>
      <c r="F38" s="19"/>
      <c r="G38" s="75"/>
      <c r="H38" s="79">
        <f t="shared" si="2"/>
        <v>0</v>
      </c>
      <c r="I38" s="76"/>
      <c r="J38" s="19"/>
      <c r="K38" s="19"/>
      <c r="L38" s="19"/>
      <c r="M38" s="75"/>
      <c r="N38" s="79">
        <f t="shared" si="3"/>
        <v>0</v>
      </c>
    </row>
    <row r="39" spans="1:14" s="74" customFormat="1" ht="15.75">
      <c r="A39" s="82"/>
      <c r="B39" s="83"/>
      <c r="C39" s="19"/>
      <c r="D39" s="19"/>
      <c r="E39" s="19"/>
      <c r="F39" s="19"/>
      <c r="G39" s="75"/>
      <c r="H39" s="79">
        <f t="shared" si="2"/>
        <v>0</v>
      </c>
      <c r="I39" s="76"/>
      <c r="J39" s="19"/>
      <c r="K39" s="19"/>
      <c r="L39" s="19"/>
      <c r="M39" s="75"/>
      <c r="N39" s="79">
        <f t="shared" si="3"/>
        <v>0</v>
      </c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1.220472440944882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&amp;C&amp;"Times New Roman,Bold"&amp;12VIRU DRIFT 2018         PRO AM KLASS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="70" zoomScaleNormal="70" zoomScalePageLayoutView="70" workbookViewId="0" topLeftCell="A1">
      <selection activeCell="J19" sqref="J19"/>
    </sheetView>
  </sheetViews>
  <sheetFormatPr defaultColWidth="9.140625" defaultRowHeight="15"/>
  <cols>
    <col min="2" max="2" width="10.00390625" style="0" customWidth="1"/>
    <col min="3" max="3" width="18.8515625" style="0" customWidth="1"/>
    <col min="4" max="4" width="33.8515625" style="0" customWidth="1"/>
    <col min="5" max="5" width="12.7109375" style="0" customWidth="1"/>
    <col min="6" max="6" width="12.57421875" style="0" customWidth="1"/>
    <col min="7" max="7" width="17.8515625" style="0" customWidth="1"/>
    <col min="12" max="12" width="12.7109375" style="0" customWidth="1"/>
    <col min="13" max="13" width="18.8515625" style="0" customWidth="1"/>
    <col min="14" max="14" width="30.7109375" style="0" customWidth="1"/>
    <col min="15" max="17" width="15.7109375" style="0" customWidth="1"/>
  </cols>
  <sheetData>
    <row r="1" spans="2:17" ht="44.25" customHeight="1">
      <c r="B1" s="56"/>
      <c r="C1" s="57" t="s">
        <v>81</v>
      </c>
      <c r="D1" s="58"/>
      <c r="E1" s="58"/>
      <c r="F1" s="58"/>
      <c r="G1" s="58"/>
      <c r="L1" s="162" t="s">
        <v>81</v>
      </c>
      <c r="M1" s="162"/>
      <c r="N1" s="162"/>
      <c r="O1" s="162"/>
      <c r="P1" s="162"/>
      <c r="Q1" s="162"/>
    </row>
    <row r="2" spans="2:17" ht="30">
      <c r="B2" s="59" t="s">
        <v>10</v>
      </c>
      <c r="C2" s="59" t="s">
        <v>32</v>
      </c>
      <c r="D2" s="60" t="s">
        <v>31</v>
      </c>
      <c r="E2" s="61" t="s">
        <v>3</v>
      </c>
      <c r="F2" s="61" t="s">
        <v>4</v>
      </c>
      <c r="G2" s="61" t="s">
        <v>1</v>
      </c>
      <c r="L2" s="59" t="s">
        <v>10</v>
      </c>
      <c r="M2" s="59" t="s">
        <v>32</v>
      </c>
      <c r="N2" s="60" t="s">
        <v>31</v>
      </c>
      <c r="O2" s="61" t="s">
        <v>3</v>
      </c>
      <c r="P2" s="61" t="s">
        <v>4</v>
      </c>
      <c r="Q2" s="61" t="s">
        <v>1</v>
      </c>
    </row>
    <row r="3" spans="1:17" ht="15.75">
      <c r="A3">
        <v>1</v>
      </c>
      <c r="B3" s="62">
        <v>1</v>
      </c>
      <c r="C3" s="80">
        <v>1</v>
      </c>
      <c r="D3" s="65" t="str">
        <f>VLOOKUP('qual res'!$C3,qdata!$A$5:$N$39,2,FALSE)</f>
        <v>RAIGO RANDE</v>
      </c>
      <c r="E3" s="63">
        <f>VLOOKUP('qual res'!$C3,qdata!$A$5:$N$39,8,FALSE)</f>
        <v>73</v>
      </c>
      <c r="F3" s="63">
        <f>VLOOKUP('qual res'!$C3,qdata!$A$5:$N$39,14,FALSE)</f>
        <v>54</v>
      </c>
      <c r="G3" s="64">
        <f aca="true" t="shared" si="0" ref="G3:G42">MAX(E3:F3)</f>
        <v>73</v>
      </c>
      <c r="L3" s="65">
        <v>1</v>
      </c>
      <c r="M3" s="100">
        <v>17</v>
      </c>
      <c r="N3" s="65" t="str">
        <f>VLOOKUP('qual res'!$C12,qdata!$A$5:$N$39,2,FALSE)</f>
        <v>MARCO PREMS</v>
      </c>
      <c r="O3" s="72">
        <f>VLOOKUP('qual res'!$C12,qdata!$A$5:$N$39,8,FALSE)</f>
        <v>90</v>
      </c>
      <c r="P3" s="72">
        <f>VLOOKUP('qual res'!$C12,qdata!$A$5:$N$39,14,FALSE)</f>
        <v>82</v>
      </c>
      <c r="Q3" s="100">
        <f aca="true" t="shared" si="1" ref="Q3:Q33">MAX(O3:P3)</f>
        <v>90</v>
      </c>
    </row>
    <row r="4" spans="1:17" ht="15.75">
      <c r="A4">
        <v>2</v>
      </c>
      <c r="B4" s="62">
        <v>2</v>
      </c>
      <c r="C4" s="80">
        <v>2</v>
      </c>
      <c r="D4" s="65" t="str">
        <f>VLOOKUP('qual res'!$C4,qdata!$A$5:$N$39,2,FALSE)</f>
        <v>REIGO PROOS</v>
      </c>
      <c r="E4" s="63">
        <f>VLOOKUP('qual res'!$C4,qdata!$A$5:$N$39,8,FALSE)</f>
        <v>0</v>
      </c>
      <c r="F4" s="63">
        <f>VLOOKUP('qual res'!$C4,qdata!$A$5:$N$39,14,FALSE)</f>
        <v>0</v>
      </c>
      <c r="G4" s="64">
        <f t="shared" si="0"/>
        <v>0</v>
      </c>
      <c r="L4" s="65">
        <v>2</v>
      </c>
      <c r="M4" s="100">
        <v>36</v>
      </c>
      <c r="N4" s="65" t="str">
        <f>VLOOKUP('qual res'!$C21,qdata!$A$5:$N$39,2,FALSE)</f>
        <v>OLIVER RANDALU</v>
      </c>
      <c r="O4" s="72">
        <f>VLOOKUP('qual res'!$C21,qdata!$A$5:$N$39,8,FALSE)</f>
        <v>72</v>
      </c>
      <c r="P4" s="72">
        <f>VLOOKUP('qual res'!$C21,qdata!$A$5:$N$39,14,FALSE)</f>
        <v>89</v>
      </c>
      <c r="Q4" s="100">
        <f t="shared" si="1"/>
        <v>89</v>
      </c>
    </row>
    <row r="5" spans="1:17" ht="15.75">
      <c r="A5">
        <v>3</v>
      </c>
      <c r="B5" s="62">
        <v>3</v>
      </c>
      <c r="C5" s="80">
        <v>3</v>
      </c>
      <c r="D5" s="65" t="str">
        <f>VLOOKUP('qual res'!$C5,qdata!$A$5:$N$39,2,FALSE)</f>
        <v>KRISTJAN PÕLLU</v>
      </c>
      <c r="E5" s="63">
        <f>VLOOKUP('qual res'!$C5,qdata!$A$5:$N$39,8,FALSE)</f>
        <v>0</v>
      </c>
      <c r="F5" s="63">
        <f>VLOOKUP('qual res'!$C5,qdata!$A$5:$N$39,14,FALSE)</f>
        <v>45</v>
      </c>
      <c r="G5" s="64">
        <f t="shared" si="0"/>
        <v>45</v>
      </c>
      <c r="L5" s="65">
        <v>3</v>
      </c>
      <c r="M5" s="100" t="s">
        <v>37</v>
      </c>
      <c r="N5" s="65" t="str">
        <f>VLOOKUP('qual res'!$C15,qdata!$A$5:$N$39,2,FALSE)</f>
        <v>EDMUNDS BĒRZIŅŠ</v>
      </c>
      <c r="O5" s="72">
        <f>VLOOKUP('qual res'!$C15,qdata!$A$5:$N$39,8,FALSE)</f>
        <v>71</v>
      </c>
      <c r="P5" s="72">
        <f>VLOOKUP('qual res'!$C15,qdata!$A$5:$N$39,14,FALSE)</f>
        <v>81</v>
      </c>
      <c r="Q5" s="100">
        <f t="shared" si="1"/>
        <v>81</v>
      </c>
    </row>
    <row r="6" spans="1:17" ht="15.75">
      <c r="A6">
        <v>4</v>
      </c>
      <c r="B6" s="62">
        <v>4</v>
      </c>
      <c r="C6" s="82" t="s">
        <v>33</v>
      </c>
      <c r="D6" s="65" t="str">
        <f>VLOOKUP('qual res'!$C6,qdata!$A$5:$N$39,2,FALSE)</f>
        <v>ALEKSANDRS MURAJS</v>
      </c>
      <c r="E6" s="63">
        <f>VLOOKUP('qual res'!$C6,qdata!$A$5:$N$39,8,FALSE)</f>
        <v>80</v>
      </c>
      <c r="F6" s="63">
        <f>VLOOKUP('qual res'!$C6,qdata!$A$5:$N$39,14,FALSE)</f>
        <v>55</v>
      </c>
      <c r="G6" s="64">
        <f t="shared" si="0"/>
        <v>80</v>
      </c>
      <c r="L6" s="65">
        <v>4</v>
      </c>
      <c r="M6" s="100" t="s">
        <v>35</v>
      </c>
      <c r="N6" s="65" t="str">
        <f>VLOOKUP('qual res'!$C10,qdata!$A$5:$N$39,2,FALSE)</f>
        <v>ALEKSANDRS LAKUTIJEVSKIS</v>
      </c>
      <c r="O6" s="72">
        <f>VLOOKUP('qual res'!$C10,qdata!$A$5:$N$39,8,FALSE)</f>
        <v>81</v>
      </c>
      <c r="P6" s="72">
        <f>VLOOKUP('qual res'!$C10,qdata!$A$5:$N$39,14,FALSE)</f>
        <v>0</v>
      </c>
      <c r="Q6" s="100">
        <f t="shared" si="1"/>
        <v>81</v>
      </c>
    </row>
    <row r="7" spans="1:17" ht="15.75">
      <c r="A7">
        <v>5</v>
      </c>
      <c r="B7" s="62">
        <v>5</v>
      </c>
      <c r="C7" s="80">
        <v>5</v>
      </c>
      <c r="D7" s="65" t="str">
        <f>VLOOKUP('qual res'!$C7,qdata!$A$5:$N$39,2,FALSE)</f>
        <v>KRISTO KÜNNAPAS</v>
      </c>
      <c r="E7" s="63">
        <f>VLOOKUP('qual res'!$C7,qdata!$A$5:$N$39,8,FALSE)</f>
        <v>0</v>
      </c>
      <c r="F7" s="63">
        <f>VLOOKUP('qual res'!$C7,qdata!$A$5:$N$39,14,FALSE)</f>
        <v>0</v>
      </c>
      <c r="G7" s="64">
        <f t="shared" si="0"/>
        <v>0</v>
      </c>
      <c r="L7" s="65">
        <v>5</v>
      </c>
      <c r="M7" s="100" t="s">
        <v>33</v>
      </c>
      <c r="N7" s="65" t="str">
        <f>VLOOKUP('qual res'!$C6,qdata!$A$5:$N$39,2,FALSE)</f>
        <v>ALEKSANDRS MURAJS</v>
      </c>
      <c r="O7" s="72">
        <f>VLOOKUP('qual res'!$C6,qdata!$A$5:$N$39,8,FALSE)</f>
        <v>80</v>
      </c>
      <c r="P7" s="72">
        <f>VLOOKUP('qual res'!$C6,qdata!$A$5:$N$39,14,FALSE)</f>
        <v>55</v>
      </c>
      <c r="Q7" s="100">
        <f t="shared" si="1"/>
        <v>80</v>
      </c>
    </row>
    <row r="8" spans="1:17" ht="15.75">
      <c r="A8">
        <v>6</v>
      </c>
      <c r="B8" s="62">
        <v>6</v>
      </c>
      <c r="C8" s="82">
        <v>6</v>
      </c>
      <c r="D8" s="65" t="str">
        <f>VLOOKUP('qual res'!$C8,qdata!$A$5:$N$39,2,FALSE)</f>
        <v>SANDER SAAR</v>
      </c>
      <c r="E8" s="63">
        <f>VLOOKUP('qual res'!$C8,qdata!$A$5:$N$39,8,FALSE)</f>
        <v>0</v>
      </c>
      <c r="F8" s="63">
        <f>VLOOKUP('qual res'!$C8,qdata!$A$5:$N$39,14,FALSE)</f>
        <v>0</v>
      </c>
      <c r="G8" s="64">
        <f t="shared" si="0"/>
        <v>0</v>
      </c>
      <c r="H8" s="163" t="s">
        <v>110</v>
      </c>
      <c r="I8" s="164"/>
      <c r="J8" s="164"/>
      <c r="K8" s="165"/>
      <c r="L8" s="65">
        <v>6</v>
      </c>
      <c r="M8" s="100" t="s">
        <v>78</v>
      </c>
      <c r="N8" s="65" t="str">
        <f>VLOOKUP('qual res'!$C26,qdata!$A$5:$N$39,2,FALSE)</f>
        <v>MĀRTIŅŠ BĒRZIŅŠ</v>
      </c>
      <c r="O8" s="72">
        <f>VLOOKUP('qual res'!$C26,qdata!$A$5:$N$39,8,FALSE)</f>
        <v>0</v>
      </c>
      <c r="P8" s="72">
        <f>VLOOKUP('qual res'!$C26,qdata!$A$5:$N$39,14,FALSE)</f>
        <v>77</v>
      </c>
      <c r="Q8" s="100">
        <f t="shared" si="1"/>
        <v>77</v>
      </c>
    </row>
    <row r="9" spans="1:17" ht="15.75">
      <c r="A9">
        <v>7</v>
      </c>
      <c r="B9" s="62">
        <v>7</v>
      </c>
      <c r="C9" s="84" t="s">
        <v>34</v>
      </c>
      <c r="D9" s="65" t="str">
        <f>VLOOKUP('qual res'!$C9,qdata!$A$5:$N$39,2,FALSE)</f>
        <v>RAIVIS ALKŠĀRS</v>
      </c>
      <c r="E9" s="63">
        <f>VLOOKUP('qual res'!$C9,qdata!$A$5:$N$39,8,FALSE)</f>
        <v>0</v>
      </c>
      <c r="F9" s="63">
        <f>VLOOKUP('qual res'!$C9,qdata!$A$5:$N$39,14,FALSE)</f>
        <v>55</v>
      </c>
      <c r="G9" s="64">
        <f t="shared" si="0"/>
        <v>55</v>
      </c>
      <c r="H9" s="163"/>
      <c r="I9" s="164"/>
      <c r="J9" s="164"/>
      <c r="K9" s="165"/>
      <c r="L9" s="65">
        <v>7</v>
      </c>
      <c r="M9" s="100" t="s">
        <v>80</v>
      </c>
      <c r="N9" s="65" t="str">
        <f>VLOOKUP('qual res'!$C31,qdata!$A$5:$N$39,2,FALSE)</f>
        <v>NIKOLASS BERTANS</v>
      </c>
      <c r="O9" s="72">
        <f>VLOOKUP('qual res'!$C31,qdata!$A$5:$N$39,8,FALSE)</f>
        <v>0</v>
      </c>
      <c r="P9" s="72">
        <f>VLOOKUP('qual res'!$C31,qdata!$A$5:$N$39,14,FALSE)</f>
        <v>74</v>
      </c>
      <c r="Q9" s="100">
        <f t="shared" si="1"/>
        <v>74</v>
      </c>
    </row>
    <row r="10" spans="1:17" ht="15.75">
      <c r="A10">
        <v>8</v>
      </c>
      <c r="B10" s="62">
        <v>8</v>
      </c>
      <c r="C10" s="80" t="s">
        <v>35</v>
      </c>
      <c r="D10" s="65" t="str">
        <f>VLOOKUP('qual res'!$C10,qdata!$A$5:$N$39,2,FALSE)</f>
        <v>ALEKSANDRS LAKUTIJEVSKIS</v>
      </c>
      <c r="E10" s="63">
        <f>VLOOKUP('qual res'!$C10,qdata!$A$5:$N$39,8,FALSE)</f>
        <v>81</v>
      </c>
      <c r="F10" s="63">
        <f>VLOOKUP('qual res'!$C10,qdata!$A$5:$N$39,14,FALSE)</f>
        <v>0</v>
      </c>
      <c r="G10" s="64">
        <f t="shared" si="0"/>
        <v>81</v>
      </c>
      <c r="H10" s="163"/>
      <c r="I10" s="164"/>
      <c r="J10" s="164"/>
      <c r="K10" s="165"/>
      <c r="L10" s="65">
        <v>8</v>
      </c>
      <c r="M10" s="100">
        <v>1</v>
      </c>
      <c r="N10" s="65" t="str">
        <f>VLOOKUP('qual res'!$C3,qdata!$A$5:$N$39,2,FALSE)</f>
        <v>RAIGO RANDE</v>
      </c>
      <c r="O10" s="72">
        <f>VLOOKUP('qual res'!$C3,qdata!$A$5:$N$39,8,FALSE)</f>
        <v>73</v>
      </c>
      <c r="P10" s="72">
        <f>VLOOKUP('qual res'!$C3,qdata!$A$5:$N$39,14,FALSE)</f>
        <v>54</v>
      </c>
      <c r="Q10" s="100">
        <f t="shared" si="1"/>
        <v>73</v>
      </c>
    </row>
    <row r="11" spans="1:17" ht="15.75">
      <c r="A11">
        <v>9</v>
      </c>
      <c r="B11" s="62">
        <v>9</v>
      </c>
      <c r="C11" s="80">
        <v>16</v>
      </c>
      <c r="D11" s="65" t="str">
        <f>VLOOKUP('qual res'!$C11,qdata!$A$5:$N$39,2,FALSE)</f>
        <v>KEVIN LUIGE</v>
      </c>
      <c r="E11" s="63">
        <f>VLOOKUP('qual res'!$C11,qdata!$A$5:$N$39,8,FALSE)</f>
        <v>67</v>
      </c>
      <c r="F11" s="63">
        <f>VLOOKUP('qual res'!$C11,qdata!$A$5:$N$39,14,FALSE)</f>
        <v>67</v>
      </c>
      <c r="G11" s="64">
        <f t="shared" si="0"/>
        <v>67</v>
      </c>
      <c r="L11" s="65">
        <v>9</v>
      </c>
      <c r="M11" s="100">
        <v>91</v>
      </c>
      <c r="N11" s="65" t="str">
        <f>VLOOKUP('qual res'!$C33,qdata!$A$5:$N$39,2,FALSE)</f>
        <v>MÄRT KUVVAS</v>
      </c>
      <c r="O11" s="72">
        <f>VLOOKUP('qual res'!$C33,qdata!$A$5:$N$39,8,FALSE)</f>
        <v>0</v>
      </c>
      <c r="P11" s="72">
        <f>VLOOKUP('qual res'!$C33,qdata!$A$5:$N$39,14,FALSE)</f>
        <v>72</v>
      </c>
      <c r="Q11" s="100">
        <f t="shared" si="1"/>
        <v>72</v>
      </c>
    </row>
    <row r="12" spans="1:17" ht="15.75">
      <c r="A12">
        <v>10</v>
      </c>
      <c r="B12" s="62">
        <v>10</v>
      </c>
      <c r="C12" s="82">
        <v>17</v>
      </c>
      <c r="D12" s="65" t="str">
        <f>VLOOKUP('qual res'!$C12,qdata!$A$5:$N$39,2,FALSE)</f>
        <v>MARCO PREMS</v>
      </c>
      <c r="E12" s="63">
        <f>VLOOKUP('qual res'!$C12,qdata!$A$5:$N$39,8,FALSE)</f>
        <v>90</v>
      </c>
      <c r="F12" s="63">
        <f>VLOOKUP('qual res'!$C12,qdata!$A$5:$N$39,14,FALSE)</f>
        <v>82</v>
      </c>
      <c r="G12" s="64">
        <f t="shared" si="0"/>
        <v>90</v>
      </c>
      <c r="L12" s="65">
        <v>10</v>
      </c>
      <c r="M12" s="100" t="s">
        <v>36</v>
      </c>
      <c r="N12" s="65" t="str">
        <f>VLOOKUP('qual res'!$C29,qdata!$A$5:$N$39,2,FALSE)</f>
        <v>KASPARS SKRINDA</v>
      </c>
      <c r="O12" s="72">
        <f>VLOOKUP('qual res'!$C29,qdata!$A$5:$N$39,8,FALSE)</f>
        <v>71</v>
      </c>
      <c r="P12" s="72">
        <f>VLOOKUP('qual res'!$C29,qdata!$A$5:$N$39,14,FALSE)</f>
        <v>0</v>
      </c>
      <c r="Q12" s="100">
        <f t="shared" si="1"/>
        <v>71</v>
      </c>
    </row>
    <row r="13" spans="1:17" ht="15.75">
      <c r="A13">
        <v>11</v>
      </c>
      <c r="B13" s="62">
        <v>11</v>
      </c>
      <c r="C13" s="82">
        <v>18</v>
      </c>
      <c r="D13" s="65" t="str">
        <f>VLOOKUP('qual res'!$C13,qdata!$A$5:$N$39,2,FALSE)</f>
        <v>KAREL PIIROJA</v>
      </c>
      <c r="E13" s="63">
        <f>VLOOKUP('qual res'!$C13,qdata!$A$5:$N$39,8,FALSE)</f>
        <v>0</v>
      </c>
      <c r="F13" s="63">
        <f>VLOOKUP('qual res'!$C13,qdata!$A$5:$N$39,14,FALSE)</f>
        <v>56</v>
      </c>
      <c r="G13" s="64">
        <f t="shared" si="0"/>
        <v>56</v>
      </c>
      <c r="L13" s="65">
        <v>11</v>
      </c>
      <c r="M13" s="100" t="s">
        <v>40</v>
      </c>
      <c r="N13" s="65" t="str">
        <f>VLOOKUP('qual res'!$C28,qdata!$A$5:$N$39,2,FALSE)</f>
        <v>JĀNIS BĒRZIŅŠ</v>
      </c>
      <c r="O13" s="72">
        <f>VLOOKUP('qual res'!$C28,qdata!$A$5:$N$39,8,FALSE)</f>
        <v>62</v>
      </c>
      <c r="P13" s="72">
        <f>VLOOKUP('qual res'!$C28,qdata!$A$5:$N$39,14,FALSE)</f>
        <v>70</v>
      </c>
      <c r="Q13" s="100">
        <f t="shared" si="1"/>
        <v>70</v>
      </c>
    </row>
    <row r="14" spans="1:17" ht="15.75">
      <c r="A14">
        <v>12</v>
      </c>
      <c r="B14" s="62">
        <v>12</v>
      </c>
      <c r="C14" s="82">
        <v>21</v>
      </c>
      <c r="D14" s="65" t="str">
        <f>VLOOKUP('qual res'!$C14,qdata!$A$5:$N$39,2,FALSE)</f>
        <v>HANS KRISTJAN KULL</v>
      </c>
      <c r="E14" s="63">
        <f>VLOOKUP('qual res'!$C14,qdata!$A$5:$N$39,8,FALSE)</f>
        <v>55</v>
      </c>
      <c r="F14" s="63">
        <f>VLOOKUP('qual res'!$C14,qdata!$A$5:$N$39,14,FALSE)</f>
        <v>38</v>
      </c>
      <c r="G14" s="64">
        <f t="shared" si="0"/>
        <v>55</v>
      </c>
      <c r="L14" s="65">
        <v>12</v>
      </c>
      <c r="M14" s="100" t="s">
        <v>39</v>
      </c>
      <c r="N14" s="65" t="str">
        <f>VLOOKUP('qual res'!$C27,qdata!$A$5:$N$39,2,FALSE)</f>
        <v>INTIS BĒRZIŅŠ</v>
      </c>
      <c r="O14" s="72">
        <f>VLOOKUP('qual res'!$C27,qdata!$A$5:$N$39,8,FALSE)</f>
        <v>36</v>
      </c>
      <c r="P14" s="72">
        <f>VLOOKUP('qual res'!$C27,qdata!$A$5:$N$39,14,FALSE)</f>
        <v>70</v>
      </c>
      <c r="Q14" s="100">
        <f t="shared" si="1"/>
        <v>70</v>
      </c>
    </row>
    <row r="15" spans="1:17" ht="15.75">
      <c r="A15">
        <v>13</v>
      </c>
      <c r="B15" s="62">
        <v>13</v>
      </c>
      <c r="C15" s="82" t="s">
        <v>37</v>
      </c>
      <c r="D15" s="65" t="str">
        <f>VLOOKUP('qual res'!$C15,qdata!$A$5:$N$39,2,FALSE)</f>
        <v>EDMUNDS BĒRZIŅŠ</v>
      </c>
      <c r="E15" s="63">
        <f>VLOOKUP('qual res'!$C15,qdata!$A$5:$N$39,8,FALSE)</f>
        <v>71</v>
      </c>
      <c r="F15" s="63">
        <f>VLOOKUP('qual res'!$C15,qdata!$A$5:$N$39,14,FALSE)</f>
        <v>81</v>
      </c>
      <c r="G15" s="64">
        <f t="shared" si="0"/>
        <v>81</v>
      </c>
      <c r="L15" s="65">
        <v>13</v>
      </c>
      <c r="M15" s="100" t="s">
        <v>38</v>
      </c>
      <c r="N15" s="65" t="str">
        <f>VLOOKUP('qual res'!$C25,qdata!$A$5:$N$39,2,FALSE)</f>
        <v>ROLANDS BĒRZIŅŠ</v>
      </c>
      <c r="O15" s="72">
        <f>VLOOKUP('qual res'!$C25,qdata!$A$5:$N$39,8,FALSE)</f>
        <v>53</v>
      </c>
      <c r="P15" s="72">
        <f>VLOOKUP('qual res'!$C25,qdata!$A$5:$N$39,14,FALSE)</f>
        <v>68</v>
      </c>
      <c r="Q15" s="100">
        <f t="shared" si="1"/>
        <v>68</v>
      </c>
    </row>
    <row r="16" spans="1:17" ht="15.75">
      <c r="A16">
        <v>14</v>
      </c>
      <c r="B16" s="62">
        <v>14</v>
      </c>
      <c r="C16" s="82">
        <v>22</v>
      </c>
      <c r="D16" s="65" t="str">
        <f>VLOOKUP('qual res'!$C16,qdata!$A$5:$N$39,2,FALSE)</f>
        <v>MARGUS KALJA</v>
      </c>
      <c r="E16" s="63">
        <f>VLOOKUP('qual res'!$C16,qdata!$A$5:$N$39,8,FALSE)</f>
        <v>0</v>
      </c>
      <c r="F16" s="63">
        <f>VLOOKUP('qual res'!$C16,qdata!$A$5:$N$39,14,FALSE)</f>
        <v>0</v>
      </c>
      <c r="G16" s="64">
        <f t="shared" si="0"/>
        <v>0</v>
      </c>
      <c r="L16" s="65">
        <v>14</v>
      </c>
      <c r="M16" s="100">
        <v>16</v>
      </c>
      <c r="N16" s="65" t="str">
        <f>VLOOKUP('qual res'!$C11,qdata!$A$5:$N$39,2,FALSE)</f>
        <v>KEVIN LUIGE</v>
      </c>
      <c r="O16" s="72">
        <f>VLOOKUP('qual res'!$C11,qdata!$A$5:$N$39,8,FALSE)</f>
        <v>67</v>
      </c>
      <c r="P16" s="72">
        <f>VLOOKUP('qual res'!$C11,qdata!$A$5:$N$39,14,FALSE)</f>
        <v>67</v>
      </c>
      <c r="Q16" s="100">
        <f t="shared" si="1"/>
        <v>67</v>
      </c>
    </row>
    <row r="17" spans="1:17" ht="15.75">
      <c r="A17">
        <v>15</v>
      </c>
      <c r="B17" s="62">
        <v>15</v>
      </c>
      <c r="C17" s="82">
        <v>23</v>
      </c>
      <c r="D17" s="65" t="str">
        <f>VLOOKUP('qual res'!$C17,qdata!$A$5:$N$39,2,FALSE)</f>
        <v>HOLGER LUNTER</v>
      </c>
      <c r="E17" s="63">
        <f>VLOOKUP('qual res'!$C17,qdata!$A$5:$N$39,8,FALSE)</f>
        <v>0</v>
      </c>
      <c r="F17" s="63">
        <f>VLOOKUP('qual res'!$C17,qdata!$A$5:$N$39,14,FALSE)</f>
        <v>49</v>
      </c>
      <c r="G17" s="64">
        <f t="shared" si="0"/>
        <v>49</v>
      </c>
      <c r="L17" s="65">
        <v>15</v>
      </c>
      <c r="M17" s="100" t="s">
        <v>76</v>
      </c>
      <c r="N17" s="65" t="str">
        <f>VLOOKUP('qual res'!$C20,qdata!$A$5:$N$39,2,FALSE)</f>
        <v>ELVIJS EIHVALDS</v>
      </c>
      <c r="O17" s="72">
        <f>VLOOKUP('qual res'!$C20,qdata!$A$5:$N$39,8,FALSE)</f>
        <v>55</v>
      </c>
      <c r="P17" s="72">
        <f>VLOOKUP('qual res'!$C20,qdata!$A$5:$N$39,14,FALSE)</f>
        <v>65</v>
      </c>
      <c r="Q17" s="100">
        <f t="shared" si="1"/>
        <v>65</v>
      </c>
    </row>
    <row r="18" spans="1:17" ht="15.75">
      <c r="A18">
        <v>16</v>
      </c>
      <c r="B18" s="62">
        <v>16</v>
      </c>
      <c r="C18" s="82">
        <v>28</v>
      </c>
      <c r="D18" s="65" t="str">
        <f>VLOOKUP('qual res'!$C18,qdata!$A$5:$N$39,2,FALSE)</f>
        <v>AO VAIDA</v>
      </c>
      <c r="E18" s="63">
        <f>VLOOKUP('qual res'!$C18,qdata!$A$5:$N$39,8,FALSE)</f>
        <v>0</v>
      </c>
      <c r="F18" s="63">
        <f>VLOOKUP('qual res'!$C18,qdata!$A$5:$N$39,14,FALSE)</f>
        <v>48</v>
      </c>
      <c r="G18" s="64">
        <f t="shared" si="0"/>
        <v>48</v>
      </c>
      <c r="L18" s="65">
        <v>16</v>
      </c>
      <c r="M18" s="100">
        <v>4</v>
      </c>
      <c r="N18" s="65" t="str">
        <f>VLOOKUP('qual res'!$C32,qdata!$A$5:$N$39,2,FALSE)</f>
        <v>ERIK GREGOR</v>
      </c>
      <c r="O18" s="72">
        <f>VLOOKUP('qual res'!$C32,qdata!$A$5:$N$39,8,FALSE)</f>
        <v>61</v>
      </c>
      <c r="P18" s="72">
        <f>VLOOKUP('qual res'!$C32,qdata!$A$5:$N$39,14,FALSE)</f>
        <v>59</v>
      </c>
      <c r="Q18" s="100">
        <f t="shared" si="1"/>
        <v>61</v>
      </c>
    </row>
    <row r="19" spans="1:17" ht="15.75">
      <c r="A19">
        <v>17</v>
      </c>
      <c r="B19" s="62">
        <v>17</v>
      </c>
      <c r="C19" s="80" t="s">
        <v>75</v>
      </c>
      <c r="D19" s="65" t="str">
        <f>VLOOKUP('qual res'!$C19,qdata!$A$5:$N$39,2,FALSE)</f>
        <v>ANDRIS LIPARTS</v>
      </c>
      <c r="E19" s="63">
        <f>VLOOKUP('qual res'!$C19,qdata!$A$5:$N$39,8,FALSE)</f>
        <v>0</v>
      </c>
      <c r="F19" s="63">
        <f>VLOOKUP('qual res'!$C19,qdata!$A$5:$N$39,14,FALSE)</f>
        <v>59</v>
      </c>
      <c r="G19" s="64">
        <f t="shared" si="0"/>
        <v>59</v>
      </c>
      <c r="L19" s="65">
        <v>17</v>
      </c>
      <c r="M19" s="100">
        <v>69</v>
      </c>
      <c r="N19" s="65" t="str">
        <f>VLOOKUP('qual res'!$C24,qdata!$A$5:$N$39,2,FALSE)</f>
        <v>MATTI KÜÜT</v>
      </c>
      <c r="O19" s="72">
        <f>VLOOKUP('qual res'!$C24,qdata!$A$5:$N$39,8,FALSE)</f>
        <v>0</v>
      </c>
      <c r="P19" s="72">
        <f>VLOOKUP('qual res'!$C24,qdata!$A$5:$N$39,14,FALSE)</f>
        <v>61</v>
      </c>
      <c r="Q19" s="100">
        <f t="shared" si="1"/>
        <v>61</v>
      </c>
    </row>
    <row r="20" spans="1:17" ht="15.75">
      <c r="A20">
        <v>18</v>
      </c>
      <c r="B20" s="62">
        <v>18</v>
      </c>
      <c r="C20" s="82" t="s">
        <v>76</v>
      </c>
      <c r="D20" s="65" t="str">
        <f>VLOOKUP('qual res'!$C20,qdata!$A$5:$N$39,2,FALSE)</f>
        <v>ELVIJS EIHVALDS</v>
      </c>
      <c r="E20" s="63">
        <f>VLOOKUP('qual res'!$C20,qdata!$A$5:$N$39,8,FALSE)</f>
        <v>55</v>
      </c>
      <c r="F20" s="63">
        <f>VLOOKUP('qual res'!$C20,qdata!$A$5:$N$39,14,FALSE)</f>
        <v>65</v>
      </c>
      <c r="G20" s="64">
        <f t="shared" si="0"/>
        <v>65</v>
      </c>
      <c r="L20" s="65">
        <v>18</v>
      </c>
      <c r="M20" s="100" t="s">
        <v>75</v>
      </c>
      <c r="N20" s="65" t="str">
        <f>VLOOKUP('qual res'!$C19,qdata!$A$5:$N$39,2,FALSE)</f>
        <v>ANDRIS LIPARTS</v>
      </c>
      <c r="O20" s="72">
        <f>VLOOKUP('qual res'!$C19,qdata!$A$5:$N$39,8,FALSE)</f>
        <v>0</v>
      </c>
      <c r="P20" s="72">
        <f>VLOOKUP('qual res'!$C19,qdata!$A$5:$N$39,14,FALSE)</f>
        <v>59</v>
      </c>
      <c r="Q20" s="100">
        <f t="shared" si="1"/>
        <v>59</v>
      </c>
    </row>
    <row r="21" spans="1:17" ht="15.75">
      <c r="A21">
        <v>19</v>
      </c>
      <c r="B21" s="62">
        <v>19</v>
      </c>
      <c r="C21" s="82">
        <v>36</v>
      </c>
      <c r="D21" s="65" t="str">
        <f>VLOOKUP('qual res'!$C21,qdata!$A$5:$N$39,2,FALSE)</f>
        <v>OLIVER RANDALU</v>
      </c>
      <c r="E21" s="63">
        <f>VLOOKUP('qual res'!$C21,qdata!$A$5:$N$39,8,FALSE)</f>
        <v>72</v>
      </c>
      <c r="F21" s="63">
        <f>VLOOKUP('qual res'!$C21,qdata!$A$5:$N$39,14,FALSE)</f>
        <v>89</v>
      </c>
      <c r="G21" s="64">
        <f t="shared" si="0"/>
        <v>89</v>
      </c>
      <c r="L21" s="65">
        <v>19</v>
      </c>
      <c r="M21" s="100" t="s">
        <v>77</v>
      </c>
      <c r="N21" s="65" t="str">
        <f>VLOOKUP('qual res'!$C23,qdata!$A$5:$N$39,2,FALSE)</f>
        <v>JĀNIS BRALITIS</v>
      </c>
      <c r="O21" s="72">
        <f>VLOOKUP('qual res'!$C23,qdata!$A$5:$N$39,8,FALSE)</f>
        <v>0</v>
      </c>
      <c r="P21" s="72">
        <f>VLOOKUP('qual res'!$C23,qdata!$A$5:$N$39,14,FALSE)</f>
        <v>59</v>
      </c>
      <c r="Q21" s="100">
        <f t="shared" si="1"/>
        <v>59</v>
      </c>
    </row>
    <row r="22" spans="1:17" ht="15.75">
      <c r="A22">
        <v>20</v>
      </c>
      <c r="B22" s="62">
        <v>20</v>
      </c>
      <c r="C22" s="80">
        <v>39</v>
      </c>
      <c r="D22" s="65" t="str">
        <f>VLOOKUP('qual res'!$C22,qdata!$A$5:$N$39,2,FALSE)</f>
        <v>KEIO HEIMANN</v>
      </c>
      <c r="E22" s="63">
        <f>VLOOKUP('qual res'!$C22,qdata!$A$5:$N$39,8,FALSE)</f>
        <v>55</v>
      </c>
      <c r="F22" s="63">
        <f>VLOOKUP('qual res'!$C22,qdata!$A$5:$N$39,14,FALSE)</f>
        <v>0</v>
      </c>
      <c r="G22" s="64">
        <f t="shared" si="0"/>
        <v>55</v>
      </c>
      <c r="L22" s="65">
        <v>20</v>
      </c>
      <c r="M22" s="100">
        <v>18</v>
      </c>
      <c r="N22" s="65" t="str">
        <f>VLOOKUP('qual res'!$C13,qdata!$A$5:$N$39,2,FALSE)</f>
        <v>KAREL PIIROJA</v>
      </c>
      <c r="O22" s="72">
        <f>VLOOKUP('qual res'!$C13,qdata!$A$5:$N$39,8,FALSE)</f>
        <v>0</v>
      </c>
      <c r="P22" s="72">
        <f>VLOOKUP('qual res'!$C13,qdata!$A$5:$N$39,14,FALSE)</f>
        <v>56</v>
      </c>
      <c r="Q22" s="100">
        <f t="shared" si="1"/>
        <v>56</v>
      </c>
    </row>
    <row r="23" spans="1:17" ht="15.75">
      <c r="A23">
        <v>21</v>
      </c>
      <c r="B23" s="62">
        <v>21</v>
      </c>
      <c r="C23" s="82" t="s">
        <v>77</v>
      </c>
      <c r="D23" s="65" t="str">
        <f>VLOOKUP('qual res'!$C23,qdata!$A$5:$N$39,2,FALSE)</f>
        <v>JĀNIS BRALITIS</v>
      </c>
      <c r="E23" s="63">
        <f>VLOOKUP('qual res'!$C23,qdata!$A$5:$N$39,8,FALSE)</f>
        <v>0</v>
      </c>
      <c r="F23" s="63">
        <f>VLOOKUP('qual res'!$C23,qdata!$A$5:$N$39,14,FALSE)</f>
        <v>59</v>
      </c>
      <c r="G23" s="64">
        <f t="shared" si="0"/>
        <v>59</v>
      </c>
      <c r="L23" s="65">
        <v>21</v>
      </c>
      <c r="M23" s="100">
        <v>21</v>
      </c>
      <c r="N23" s="65" t="str">
        <f>VLOOKUP('qual res'!$C14,qdata!$A$5:$N$39,2,FALSE)</f>
        <v>HANS KRISTJAN KULL</v>
      </c>
      <c r="O23" s="72">
        <f>VLOOKUP('qual res'!$C14,qdata!$A$5:$N$39,8,FALSE)</f>
        <v>55</v>
      </c>
      <c r="P23" s="72">
        <f>VLOOKUP('qual res'!$C14,qdata!$A$5:$N$39,14,FALSE)</f>
        <v>38</v>
      </c>
      <c r="Q23" s="100">
        <f t="shared" si="1"/>
        <v>55</v>
      </c>
    </row>
    <row r="24" spans="1:17" ht="15.75">
      <c r="A24">
        <v>22</v>
      </c>
      <c r="B24" s="62">
        <v>22</v>
      </c>
      <c r="C24" s="80">
        <v>69</v>
      </c>
      <c r="D24" s="65" t="str">
        <f>VLOOKUP('qual res'!$C24,qdata!$A$5:$N$39,2,FALSE)</f>
        <v>MATTI KÜÜT</v>
      </c>
      <c r="E24" s="63">
        <f>VLOOKUP('qual res'!$C24,qdata!$A$5:$N$39,8,FALSE)</f>
        <v>0</v>
      </c>
      <c r="F24" s="63">
        <f>VLOOKUP('qual res'!$C24,qdata!$A$5:$N$39,14,FALSE)</f>
        <v>61</v>
      </c>
      <c r="G24" s="64">
        <f t="shared" si="0"/>
        <v>61</v>
      </c>
      <c r="L24" s="65">
        <v>22</v>
      </c>
      <c r="M24" s="100">
        <v>39</v>
      </c>
      <c r="N24" s="65" t="str">
        <f>VLOOKUP('qual res'!$C22,qdata!$A$5:$N$39,2,FALSE)</f>
        <v>KEIO HEIMANN</v>
      </c>
      <c r="O24" s="72">
        <f>VLOOKUP('qual res'!$C22,qdata!$A$5:$N$39,8,FALSE)</f>
        <v>55</v>
      </c>
      <c r="P24" s="72">
        <f>VLOOKUP('qual res'!$C22,qdata!$A$5:$N$39,14,FALSE)</f>
        <v>0</v>
      </c>
      <c r="Q24" s="100">
        <f t="shared" si="1"/>
        <v>55</v>
      </c>
    </row>
    <row r="25" spans="1:17" ht="15.75">
      <c r="A25">
        <v>23</v>
      </c>
      <c r="B25" s="62">
        <v>23</v>
      </c>
      <c r="C25" s="82" t="s">
        <v>38</v>
      </c>
      <c r="D25" s="65" t="str">
        <f>VLOOKUP('qual res'!$C25,qdata!$A$5:$N$39,2,FALSE)</f>
        <v>ROLANDS BĒRZIŅŠ</v>
      </c>
      <c r="E25" s="63">
        <f>VLOOKUP('qual res'!$C25,qdata!$A$5:$N$39,8,FALSE)</f>
        <v>53</v>
      </c>
      <c r="F25" s="63">
        <f>VLOOKUP('qual res'!$C25,qdata!$A$5:$N$39,14,FALSE)</f>
        <v>68</v>
      </c>
      <c r="G25" s="64">
        <f t="shared" si="0"/>
        <v>68</v>
      </c>
      <c r="L25" s="65">
        <v>23</v>
      </c>
      <c r="M25" s="100" t="s">
        <v>34</v>
      </c>
      <c r="N25" s="65" t="str">
        <f>VLOOKUP('qual res'!$C9,qdata!$A$5:$N$39,2,FALSE)</f>
        <v>RAIVIS ALKŠĀRS</v>
      </c>
      <c r="O25" s="72">
        <f>VLOOKUP('qual res'!$C9,qdata!$A$5:$N$39,8,FALSE)</f>
        <v>0</v>
      </c>
      <c r="P25" s="72">
        <f>VLOOKUP('qual res'!$C9,qdata!$A$5:$N$39,14,FALSE)</f>
        <v>55</v>
      </c>
      <c r="Q25" s="100">
        <f t="shared" si="1"/>
        <v>55</v>
      </c>
    </row>
    <row r="26" spans="1:17" ht="15.75">
      <c r="A26">
        <v>24</v>
      </c>
      <c r="B26" s="62">
        <v>24</v>
      </c>
      <c r="C26" s="82" t="s">
        <v>78</v>
      </c>
      <c r="D26" s="65" t="str">
        <f>VLOOKUP('qual res'!$C26,qdata!$A$5:$N$39,2,FALSE)</f>
        <v>MĀRTIŅŠ BĒRZIŅŠ</v>
      </c>
      <c r="E26" s="63">
        <f>VLOOKUP('qual res'!$C26,qdata!$A$5:$N$39,8,FALSE)</f>
        <v>0</v>
      </c>
      <c r="F26" s="63">
        <f>VLOOKUP('qual res'!$C26,qdata!$A$5:$N$39,14,FALSE)</f>
        <v>77</v>
      </c>
      <c r="G26" s="64">
        <f t="shared" si="0"/>
        <v>77</v>
      </c>
      <c r="L26" s="65">
        <v>24</v>
      </c>
      <c r="M26" s="100">
        <v>23</v>
      </c>
      <c r="N26" s="65" t="str">
        <f>VLOOKUP('qual res'!$C17,qdata!$A$5:$N$39,2,FALSE)</f>
        <v>HOLGER LUNTER</v>
      </c>
      <c r="O26" s="72">
        <f>VLOOKUP('qual res'!$C17,qdata!$A$5:$N$39,8,FALSE)</f>
        <v>0</v>
      </c>
      <c r="P26" s="72">
        <f>VLOOKUP('qual res'!$C17,qdata!$A$5:$N$39,14,FALSE)</f>
        <v>49</v>
      </c>
      <c r="Q26" s="100">
        <f t="shared" si="1"/>
        <v>49</v>
      </c>
    </row>
    <row r="27" spans="1:17" ht="15.75">
      <c r="A27">
        <v>25</v>
      </c>
      <c r="B27" s="62">
        <v>25</v>
      </c>
      <c r="C27" s="82" t="s">
        <v>39</v>
      </c>
      <c r="D27" s="65" t="str">
        <f>VLOOKUP('qual res'!$C27,qdata!$A$5:$N$39,2,FALSE)</f>
        <v>INTIS BĒRZIŅŠ</v>
      </c>
      <c r="E27" s="63">
        <f>VLOOKUP('qual res'!$C27,qdata!$A$5:$N$39,8,FALSE)</f>
        <v>36</v>
      </c>
      <c r="F27" s="63">
        <f>VLOOKUP('qual res'!$C27,qdata!$A$5:$N$39,14,FALSE)</f>
        <v>70</v>
      </c>
      <c r="G27" s="64">
        <f t="shared" si="0"/>
        <v>70</v>
      </c>
      <c r="L27" s="65">
        <v>25</v>
      </c>
      <c r="M27" s="100">
        <v>28</v>
      </c>
      <c r="N27" s="65" t="str">
        <f>VLOOKUP('qual res'!$C18,qdata!$A$5:$N$39,2,FALSE)</f>
        <v>AO VAIDA</v>
      </c>
      <c r="O27" s="72">
        <f>VLOOKUP('qual res'!$C18,qdata!$A$5:$N$39,8,FALSE)</f>
        <v>0</v>
      </c>
      <c r="P27" s="72">
        <f>VLOOKUP('qual res'!$C18,qdata!$A$5:$N$39,14,FALSE)</f>
        <v>48</v>
      </c>
      <c r="Q27" s="100">
        <f t="shared" si="1"/>
        <v>48</v>
      </c>
    </row>
    <row r="28" spans="1:17" ht="15.75">
      <c r="A28">
        <v>26</v>
      </c>
      <c r="B28" s="62">
        <v>26</v>
      </c>
      <c r="C28" s="80" t="s">
        <v>40</v>
      </c>
      <c r="D28" s="65" t="str">
        <f>VLOOKUP('qual res'!$C28,qdata!$A$5:$N$39,2,FALSE)</f>
        <v>JĀNIS BĒRZIŅŠ</v>
      </c>
      <c r="E28" s="63">
        <f>VLOOKUP('qual res'!$C28,qdata!$A$5:$N$39,8,FALSE)</f>
        <v>62</v>
      </c>
      <c r="F28" s="63">
        <f>VLOOKUP('qual res'!$C28,qdata!$A$5:$N$39,14,FALSE)</f>
        <v>70</v>
      </c>
      <c r="G28" s="64">
        <f t="shared" si="0"/>
        <v>70</v>
      </c>
      <c r="L28" s="65">
        <v>26</v>
      </c>
      <c r="M28" s="100">
        <v>3</v>
      </c>
      <c r="N28" s="65" t="str">
        <f>VLOOKUP('qual res'!$C5,qdata!$A$5:$N$39,2,FALSE)</f>
        <v>KRISTJAN PÕLLU</v>
      </c>
      <c r="O28" s="72">
        <f>VLOOKUP('qual res'!$C5,qdata!$A$5:$N$39,8,FALSE)</f>
        <v>0</v>
      </c>
      <c r="P28" s="72">
        <f>VLOOKUP('qual res'!$C5,qdata!$A$5:$N$39,14,FALSE)</f>
        <v>45</v>
      </c>
      <c r="Q28" s="100">
        <f t="shared" si="1"/>
        <v>45</v>
      </c>
    </row>
    <row r="29" spans="1:17" ht="15.75">
      <c r="A29">
        <v>27</v>
      </c>
      <c r="B29" s="62">
        <v>27</v>
      </c>
      <c r="C29" s="82" t="s">
        <v>36</v>
      </c>
      <c r="D29" s="65" t="str">
        <f>VLOOKUP('qual res'!$C29,qdata!$A$5:$N$39,2,FALSE)</f>
        <v>KASPARS SKRINDA</v>
      </c>
      <c r="E29" s="63">
        <f>VLOOKUP('qual res'!$C29,qdata!$A$5:$N$39,8,FALSE)</f>
        <v>71</v>
      </c>
      <c r="F29" s="63">
        <f>VLOOKUP('qual res'!$C29,qdata!$A$5:$N$39,14,FALSE)</f>
        <v>0</v>
      </c>
      <c r="G29" s="64">
        <f t="shared" si="0"/>
        <v>71</v>
      </c>
      <c r="L29" s="65">
        <v>27</v>
      </c>
      <c r="M29" s="100">
        <v>2</v>
      </c>
      <c r="N29" s="65" t="str">
        <f>VLOOKUP('qual res'!$C4,qdata!$A$5:$N$39,2,FALSE)</f>
        <v>REIGO PROOS</v>
      </c>
      <c r="O29" s="72">
        <f>VLOOKUP('qual res'!$C4,qdata!$A$5:$N$39,8,FALSE)</f>
        <v>0</v>
      </c>
      <c r="P29" s="72">
        <f>VLOOKUP('qual res'!$C4,qdata!$A$5:$N$39,14,FALSE)</f>
        <v>0</v>
      </c>
      <c r="Q29" s="100">
        <f t="shared" si="1"/>
        <v>0</v>
      </c>
    </row>
    <row r="30" spans="1:17" ht="15.75">
      <c r="A30">
        <v>28</v>
      </c>
      <c r="B30" s="62">
        <v>28</v>
      </c>
      <c r="C30" s="82" t="s">
        <v>79</v>
      </c>
      <c r="D30" s="65" t="str">
        <f>VLOOKUP('qual res'!$C30,qdata!$A$5:$N$39,2,FALSE)</f>
        <v>ANDREJS NOVOPALOVKSIS</v>
      </c>
      <c r="E30" s="63">
        <f>VLOOKUP('qual res'!$C30,qdata!$A$5:$N$39,8,FALSE)</f>
        <v>0</v>
      </c>
      <c r="F30" s="63">
        <f>VLOOKUP('qual res'!$C30,qdata!$A$5:$N$39,14,FALSE)</f>
        <v>0</v>
      </c>
      <c r="G30" s="64">
        <f t="shared" si="0"/>
        <v>0</v>
      </c>
      <c r="L30" s="65">
        <v>28</v>
      </c>
      <c r="M30" s="100">
        <v>5</v>
      </c>
      <c r="N30" s="65" t="str">
        <f>VLOOKUP('qual res'!$C7,qdata!$A$5:$N$39,2,FALSE)</f>
        <v>KRISTO KÜNNAPAS</v>
      </c>
      <c r="O30" s="72">
        <f>VLOOKUP('qual res'!$C7,qdata!$A$5:$N$39,8,FALSE)</f>
        <v>0</v>
      </c>
      <c r="P30" s="72">
        <f>VLOOKUP('qual res'!$C7,qdata!$A$5:$N$39,14,FALSE)</f>
        <v>0</v>
      </c>
      <c r="Q30" s="100">
        <f t="shared" si="1"/>
        <v>0</v>
      </c>
    </row>
    <row r="31" spans="1:17" ht="15.75">
      <c r="A31">
        <v>29</v>
      </c>
      <c r="B31" s="62">
        <v>29</v>
      </c>
      <c r="C31" s="82" t="s">
        <v>80</v>
      </c>
      <c r="D31" s="65" t="str">
        <f>VLOOKUP('qual res'!$C31,qdata!$A$5:$N$39,2,FALSE)</f>
        <v>NIKOLASS BERTANS</v>
      </c>
      <c r="E31" s="63">
        <f>VLOOKUP('qual res'!$C31,qdata!$A$5:$N$39,8,FALSE)</f>
        <v>0</v>
      </c>
      <c r="F31" s="63">
        <f>VLOOKUP('qual res'!$C31,qdata!$A$5:$N$39,14,FALSE)</f>
        <v>74</v>
      </c>
      <c r="G31" s="64">
        <f t="shared" si="0"/>
        <v>74</v>
      </c>
      <c r="L31" s="65">
        <v>29</v>
      </c>
      <c r="M31" s="100">
        <v>6</v>
      </c>
      <c r="N31" s="65" t="str">
        <f>VLOOKUP('qual res'!$C8,qdata!$A$5:$N$39,2,FALSE)</f>
        <v>SANDER SAAR</v>
      </c>
      <c r="O31" s="72">
        <f>VLOOKUP('qual res'!$C8,qdata!$A$5:$N$39,8,FALSE)</f>
        <v>0</v>
      </c>
      <c r="P31" s="72">
        <f>VLOOKUP('qual res'!$C8,qdata!$A$5:$N$39,14,FALSE)</f>
        <v>0</v>
      </c>
      <c r="Q31" s="100">
        <f t="shared" si="1"/>
        <v>0</v>
      </c>
    </row>
    <row r="32" spans="1:17" ht="15.75">
      <c r="A32">
        <v>30</v>
      </c>
      <c r="B32" s="62">
        <v>30</v>
      </c>
      <c r="C32" s="80">
        <v>4</v>
      </c>
      <c r="D32" s="65" t="str">
        <f>VLOOKUP('qual res'!$C32,qdata!$A$5:$N$39,2,FALSE)</f>
        <v>ERIK GREGOR</v>
      </c>
      <c r="E32" s="63">
        <f>VLOOKUP('qual res'!$C32,qdata!$A$5:$N$39,8,FALSE)</f>
        <v>61</v>
      </c>
      <c r="F32" s="63">
        <f>VLOOKUP('qual res'!$C32,qdata!$A$5:$N$39,14,FALSE)</f>
        <v>59</v>
      </c>
      <c r="G32" s="64">
        <f t="shared" si="0"/>
        <v>61</v>
      </c>
      <c r="L32" s="65">
        <v>30</v>
      </c>
      <c r="M32" s="100">
        <v>22</v>
      </c>
      <c r="N32" s="65" t="str">
        <f>VLOOKUP('qual res'!$C16,qdata!$A$5:$N$39,2,FALSE)</f>
        <v>MARGUS KALJA</v>
      </c>
      <c r="O32" s="72">
        <f>VLOOKUP('qual res'!$C16,qdata!$A$5:$N$39,8,FALSE)</f>
        <v>0</v>
      </c>
      <c r="P32" s="72">
        <f>VLOOKUP('qual res'!$C16,qdata!$A$5:$N$39,14,FALSE)</f>
        <v>0</v>
      </c>
      <c r="Q32" s="100">
        <f t="shared" si="1"/>
        <v>0</v>
      </c>
    </row>
    <row r="33" spans="1:17" ht="15.75">
      <c r="A33">
        <v>31</v>
      </c>
      <c r="B33" s="62">
        <v>31</v>
      </c>
      <c r="C33" s="82">
        <v>91</v>
      </c>
      <c r="D33" s="65" t="str">
        <f>VLOOKUP('qual res'!$C33,qdata!$A$5:$N$39,2,FALSE)</f>
        <v>MÄRT KUVVAS</v>
      </c>
      <c r="E33" s="63">
        <f>VLOOKUP('qual res'!$C33,qdata!$A$5:$N$39,8,FALSE)</f>
        <v>0</v>
      </c>
      <c r="F33" s="63">
        <f>VLOOKUP('qual res'!$C33,qdata!$A$5:$N$39,14,FALSE)</f>
        <v>72</v>
      </c>
      <c r="G33" s="64">
        <f t="shared" si="0"/>
        <v>72</v>
      </c>
      <c r="L33" s="65">
        <v>31</v>
      </c>
      <c r="M33" s="100" t="s">
        <v>79</v>
      </c>
      <c r="N33" s="65" t="str">
        <f>VLOOKUP('qual res'!$C30,qdata!$A$5:$N$39,2,FALSE)</f>
        <v>ANDREJS NOVOPALOVKSIS</v>
      </c>
      <c r="O33" s="72">
        <f>VLOOKUP('qual res'!$C30,qdata!$A$5:$N$39,8,FALSE)</f>
        <v>0</v>
      </c>
      <c r="P33" s="72">
        <f>VLOOKUP('qual res'!$C30,qdata!$A$5:$N$39,14,FALSE)</f>
        <v>0</v>
      </c>
      <c r="Q33" s="100">
        <f t="shared" si="1"/>
        <v>0</v>
      </c>
    </row>
    <row r="34" spans="1:17" ht="15.75">
      <c r="A34">
        <v>32</v>
      </c>
      <c r="B34" s="62">
        <v>32</v>
      </c>
      <c r="C34" s="82"/>
      <c r="D34" s="65" t="e">
        <f>VLOOKUP('qual res'!$C34,qdata!$A$5:$N$39,2,FALSE)</f>
        <v>#N/A</v>
      </c>
      <c r="E34" s="63" t="e">
        <f>VLOOKUP('qual res'!$C34,qdata!$A$5:$N$39,8,FALSE)</f>
        <v>#N/A</v>
      </c>
      <c r="F34" s="63" t="e">
        <f>VLOOKUP('qual res'!$C34,qdata!$A$5:$N$39,14,FALSE)</f>
        <v>#N/A</v>
      </c>
      <c r="G34" s="64" t="e">
        <f t="shared" si="0"/>
        <v>#N/A</v>
      </c>
      <c r="L34" s="65"/>
      <c r="M34" s="100"/>
      <c r="N34" s="65"/>
      <c r="O34" s="72"/>
      <c r="P34" s="72"/>
      <c r="Q34" s="100"/>
    </row>
    <row r="35" spans="1:17" ht="15.75">
      <c r="A35">
        <v>33</v>
      </c>
      <c r="B35" s="62">
        <v>33</v>
      </c>
      <c r="C35" s="80"/>
      <c r="D35" s="65" t="e">
        <f>VLOOKUP('qual res'!$C35,qdata!$A$5:$N$39,2,FALSE)</f>
        <v>#N/A</v>
      </c>
      <c r="E35" s="63" t="e">
        <f>VLOOKUP('qual res'!$C35,qdata!$A$5:$N$39,8,FALSE)</f>
        <v>#N/A</v>
      </c>
      <c r="F35" s="63" t="e">
        <f>VLOOKUP('qual res'!$C35,qdata!$A$5:$N$39,14,FALSE)</f>
        <v>#N/A</v>
      </c>
      <c r="G35" s="64" t="e">
        <f t="shared" si="0"/>
        <v>#N/A</v>
      </c>
      <c r="L35" s="65"/>
      <c r="M35" s="100"/>
      <c r="N35" s="65"/>
      <c r="O35" s="72"/>
      <c r="P35" s="72"/>
      <c r="Q35" s="100"/>
    </row>
    <row r="36" spans="1:17" ht="15.75">
      <c r="A36">
        <v>34</v>
      </c>
      <c r="B36" s="62">
        <v>34</v>
      </c>
      <c r="C36" s="82"/>
      <c r="D36" s="65" t="e">
        <f>VLOOKUP('qual res'!$C36,qdata!$A$5:$N$39,2,FALSE)</f>
        <v>#N/A</v>
      </c>
      <c r="E36" s="63" t="e">
        <f>VLOOKUP('qual res'!$C36,qdata!$A$5:$N$39,8,FALSE)</f>
        <v>#N/A</v>
      </c>
      <c r="F36" s="63" t="e">
        <f>VLOOKUP('qual res'!$C36,qdata!$A$5:$N$39,14,FALSE)</f>
        <v>#N/A</v>
      </c>
      <c r="G36" s="64" t="e">
        <f t="shared" si="0"/>
        <v>#N/A</v>
      </c>
      <c r="L36" s="65"/>
      <c r="M36" s="100"/>
      <c r="N36" s="65"/>
      <c r="O36" s="72"/>
      <c r="P36" s="72"/>
      <c r="Q36" s="100"/>
    </row>
    <row r="37" spans="1:17" ht="15.75">
      <c r="A37">
        <v>35</v>
      </c>
      <c r="B37" s="62">
        <v>35</v>
      </c>
      <c r="C37" s="82"/>
      <c r="D37" s="65" t="e">
        <f>VLOOKUP('qual res'!$C37,qdata!$A$5:$N$39,2,FALSE)</f>
        <v>#N/A</v>
      </c>
      <c r="E37" s="63" t="e">
        <f>VLOOKUP('qual res'!$C37,qdata!$A$5:$N$39,8,FALSE)</f>
        <v>#N/A</v>
      </c>
      <c r="F37" s="63" t="e">
        <f>VLOOKUP('qual res'!$C37,qdata!$A$5:$N$39,14,FALSE)</f>
        <v>#N/A</v>
      </c>
      <c r="G37" s="64" t="e">
        <f t="shared" si="0"/>
        <v>#N/A</v>
      </c>
      <c r="L37" s="65"/>
      <c r="M37" s="100"/>
      <c r="N37" s="65"/>
      <c r="O37" s="72"/>
      <c r="P37" s="72"/>
      <c r="Q37" s="100"/>
    </row>
    <row r="38" spans="1:17" ht="15.75">
      <c r="A38">
        <v>36</v>
      </c>
      <c r="B38" s="62"/>
      <c r="C38" s="55"/>
      <c r="D38" s="65" t="e">
        <f>VLOOKUP('qual res'!$C38,qdata!$A$5:$N$39,2,FALSE)</f>
        <v>#N/A</v>
      </c>
      <c r="E38" s="63" t="e">
        <f>VLOOKUP('qual res'!$C38,qdata!$A$5:$N$39,8,FALSE)</f>
        <v>#N/A</v>
      </c>
      <c r="F38" s="63" t="e">
        <f>VLOOKUP('qual res'!$C38,qdata!$A$5:$N$39,14,FALSE)</f>
        <v>#N/A</v>
      </c>
      <c r="G38" s="64" t="e">
        <f t="shared" si="0"/>
        <v>#N/A</v>
      </c>
      <c r="L38" s="20"/>
      <c r="M38" s="87"/>
      <c r="N38" s="20"/>
      <c r="O38" s="86"/>
      <c r="P38" s="86"/>
      <c r="Q38" s="87"/>
    </row>
    <row r="39" spans="1:17" ht="15.75">
      <c r="A39">
        <v>37</v>
      </c>
      <c r="B39" s="62"/>
      <c r="C39" s="55"/>
      <c r="D39" s="65" t="e">
        <f>VLOOKUP('qual res'!$C39,qdata!$A$5:$N$39,2,FALSE)</f>
        <v>#N/A</v>
      </c>
      <c r="E39" s="63" t="e">
        <f>VLOOKUP('qual res'!$C39,qdata!$A$5:$N$39,8,FALSE)</f>
        <v>#N/A</v>
      </c>
      <c r="F39" s="63" t="e">
        <f>VLOOKUP('qual res'!$C39,qdata!$A$5:$N$39,14,FALSE)</f>
        <v>#N/A</v>
      </c>
      <c r="G39" s="64" t="e">
        <f t="shared" si="0"/>
        <v>#N/A</v>
      </c>
      <c r="L39" s="20"/>
      <c r="M39" s="87"/>
      <c r="N39" s="20"/>
      <c r="O39" s="86"/>
      <c r="P39" s="86"/>
      <c r="Q39" s="87"/>
    </row>
    <row r="40" spans="1:17" ht="15.75">
      <c r="A40">
        <v>38</v>
      </c>
      <c r="B40" s="62"/>
      <c r="C40" s="55"/>
      <c r="D40" s="65" t="e">
        <f>VLOOKUP('qual res'!$C40,qdata!$A$5:$N$39,2,FALSE)</f>
        <v>#N/A</v>
      </c>
      <c r="E40" s="63" t="e">
        <f>VLOOKUP('qual res'!$C40,qdata!$A$5:$N$39,8,FALSE)</f>
        <v>#N/A</v>
      </c>
      <c r="F40" s="63" t="e">
        <f>VLOOKUP('qual res'!$C40,qdata!$A$5:$N$39,14,FALSE)</f>
        <v>#N/A</v>
      </c>
      <c r="G40" s="64" t="e">
        <f t="shared" si="0"/>
        <v>#N/A</v>
      </c>
      <c r="L40" s="20"/>
      <c r="M40" s="87"/>
      <c r="N40" s="20"/>
      <c r="O40" s="86"/>
      <c r="P40" s="86"/>
      <c r="Q40" s="87"/>
    </row>
    <row r="41" spans="1:17" ht="15.75">
      <c r="A41">
        <v>39</v>
      </c>
      <c r="B41" s="62"/>
      <c r="C41" s="55"/>
      <c r="D41" s="65" t="e">
        <f>VLOOKUP('qual res'!$C41,qdata!$A$5:$N$39,2,FALSE)</f>
        <v>#N/A</v>
      </c>
      <c r="E41" s="63" t="e">
        <f>VLOOKUP('qual res'!$C41,qdata!$A$5:$N$39,8,FALSE)</f>
        <v>#N/A</v>
      </c>
      <c r="F41" s="63" t="e">
        <f>VLOOKUP('qual res'!$C41,qdata!$A$5:$N$39,14,FALSE)</f>
        <v>#N/A</v>
      </c>
      <c r="G41" s="64" t="e">
        <f t="shared" si="0"/>
        <v>#N/A</v>
      </c>
      <c r="L41" s="20"/>
      <c r="M41" s="87"/>
      <c r="N41" s="20"/>
      <c r="O41" s="86"/>
      <c r="P41" s="86"/>
      <c r="Q41" s="87"/>
    </row>
    <row r="42" spans="1:17" ht="15.75">
      <c r="A42">
        <v>40</v>
      </c>
      <c r="B42" s="62"/>
      <c r="C42" s="55"/>
      <c r="D42" s="65" t="e">
        <f>VLOOKUP('qual res'!$C42,qdata!$A$5:$N$39,2,FALSE)</f>
        <v>#N/A</v>
      </c>
      <c r="E42" s="63" t="e">
        <f>VLOOKUP('qual res'!$C42,qdata!$A$5:$N$39,8,FALSE)</f>
        <v>#N/A</v>
      </c>
      <c r="F42" s="63" t="e">
        <f>VLOOKUP('qual res'!$C42,qdata!$A$5:$N$39,14,FALSE)</f>
        <v>#N/A</v>
      </c>
      <c r="G42" s="64" t="e">
        <f t="shared" si="0"/>
        <v>#N/A</v>
      </c>
      <c r="L42" s="20"/>
      <c r="M42" s="87"/>
      <c r="N42" s="20"/>
      <c r="O42" s="86"/>
      <c r="P42" s="86"/>
      <c r="Q42" s="87"/>
    </row>
    <row r="43" spans="12:17" ht="15.75">
      <c r="L43" s="20"/>
      <c r="M43" s="87"/>
      <c r="N43" s="20"/>
      <c r="O43" s="86"/>
      <c r="P43" s="86"/>
      <c r="Q43" s="87"/>
    </row>
    <row r="44" spans="3:17" ht="21">
      <c r="C44" s="1"/>
      <c r="L44" s="20"/>
      <c r="M44" s="87"/>
      <c r="N44" s="20"/>
      <c r="O44" s="86"/>
      <c r="P44" s="86"/>
      <c r="Q44" s="87"/>
    </row>
    <row r="45" spans="3:17" ht="21">
      <c r="C45" s="1"/>
      <c r="L45" s="20"/>
      <c r="M45" s="87"/>
      <c r="N45" s="20"/>
      <c r="O45" s="86"/>
      <c r="P45" s="86"/>
      <c r="Q45" s="87"/>
    </row>
    <row r="46" spans="12:17" ht="15.75">
      <c r="L46" s="20"/>
      <c r="M46" s="87"/>
      <c r="N46" s="20"/>
      <c r="O46" s="86"/>
      <c r="P46" s="86"/>
      <c r="Q46" s="87"/>
    </row>
    <row r="47" spans="12:17" ht="15.75">
      <c r="L47" s="20"/>
      <c r="M47" s="87"/>
      <c r="N47" s="20"/>
      <c r="O47" s="86"/>
      <c r="P47" s="86"/>
      <c r="Q47" s="87"/>
    </row>
    <row r="48" spans="12:17" ht="15.75">
      <c r="L48" s="20"/>
      <c r="M48" s="87"/>
      <c r="N48" s="20"/>
      <c r="O48" s="86"/>
      <c r="P48" s="86"/>
      <c r="Q48" s="87"/>
    </row>
    <row r="49" spans="12:17" ht="15.75">
      <c r="L49" s="20"/>
      <c r="M49" s="87"/>
      <c r="N49" s="20"/>
      <c r="O49" s="86"/>
      <c r="P49" s="86"/>
      <c r="Q49" s="87"/>
    </row>
  </sheetData>
  <sheetProtection selectLockedCells="1"/>
  <autoFilter ref="C2:G2">
    <sortState ref="C3:G49">
      <sortCondition descending="1" sortBy="value" ref="G3:G49"/>
    </sortState>
  </autoFilter>
  <mergeCells count="2">
    <mergeCell ref="L1:Q1"/>
    <mergeCell ref="H8:K10"/>
  </mergeCells>
  <printOptions/>
  <pageMargins left="0.25" right="0.25" top="0.75" bottom="0.75" header="0.3" footer="0.3"/>
  <pageSetup horizontalDpi="600" verticalDpi="600" orientation="landscape" paperSize="9" scale="90" r:id="rId1"/>
  <headerFooter>
    <oddHeader>&amp;C&amp;"Times New Roman,Bold"&amp;12VIRU DRIFT 2018         PRO AM  KLASS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Layout" workbookViewId="0" topLeftCell="A7">
      <selection activeCell="J34" sqref="J34"/>
    </sheetView>
  </sheetViews>
  <sheetFormatPr defaultColWidth="0.2890625" defaultRowHeight="15"/>
  <cols>
    <col min="1" max="1" width="3.8515625" style="0" bestFit="1" customWidth="1"/>
    <col min="2" max="2" width="21.57421875" style="0" customWidth="1"/>
    <col min="3" max="3" width="5.00390625" style="0" customWidth="1"/>
    <col min="4" max="4" width="21.57421875" style="0" customWidth="1"/>
    <col min="5" max="5" width="0.2890625" style="0" customWidth="1"/>
    <col min="6" max="6" width="15.28125" style="0" customWidth="1"/>
    <col min="7" max="7" width="0.2890625" style="0" customWidth="1"/>
    <col min="8" max="8" width="15.140625" style="0" customWidth="1"/>
    <col min="9" max="9" width="0.2890625" style="0" customWidth="1"/>
    <col min="10" max="10" width="15.140625" style="0" customWidth="1"/>
    <col min="11" max="11" width="0.2890625" style="0" customWidth="1"/>
    <col min="12" max="12" width="15.140625" style="0" customWidth="1"/>
    <col min="13" max="13" width="0.2890625" style="0" customWidth="1"/>
    <col min="14" max="14" width="15.140625" style="0" customWidth="1"/>
    <col min="15" max="15" width="0.2890625" style="0" customWidth="1"/>
    <col min="16" max="16" width="21.57421875" style="0" customWidth="1"/>
    <col min="17" max="17" width="9.140625" style="0" customWidth="1"/>
    <col min="18" max="18" width="25.140625" style="0" customWidth="1"/>
    <col min="19" max="19" width="4.28125" style="0" customWidth="1"/>
  </cols>
  <sheetData>
    <row r="1" spans="1:19" ht="15.75">
      <c r="A1" s="20"/>
      <c r="B1" s="88"/>
      <c r="C1" s="20"/>
      <c r="D1" s="20"/>
      <c r="E1" s="20"/>
      <c r="F1" s="20"/>
      <c r="G1" s="20"/>
      <c r="H1" s="20"/>
      <c r="I1" s="20"/>
      <c r="J1" s="89" t="s">
        <v>82</v>
      </c>
      <c r="K1" s="20"/>
      <c r="L1" s="20"/>
      <c r="M1" s="20"/>
      <c r="N1" s="20"/>
      <c r="O1" s="20"/>
      <c r="P1" s="20"/>
      <c r="Q1" s="20"/>
      <c r="R1" s="90"/>
      <c r="S1" s="21"/>
    </row>
    <row r="2" spans="1:19" ht="15.75">
      <c r="A2" s="20"/>
      <c r="B2" s="88"/>
      <c r="C2" s="20"/>
      <c r="D2" s="20"/>
      <c r="E2" s="20"/>
      <c r="F2" s="20"/>
      <c r="G2" s="20"/>
      <c r="H2" s="20"/>
      <c r="I2" s="20"/>
      <c r="J2" s="89"/>
      <c r="K2" s="20"/>
      <c r="L2" s="20"/>
      <c r="M2" s="20"/>
      <c r="N2" s="20"/>
      <c r="O2" s="20"/>
      <c r="P2" s="20"/>
      <c r="Q2" s="20"/>
      <c r="R2" s="90"/>
      <c r="S2" s="21"/>
    </row>
    <row r="3" spans="1:19" ht="16.5" thickBot="1">
      <c r="A3" s="20"/>
      <c r="B3" s="22" t="s">
        <v>42</v>
      </c>
      <c r="C3" s="20"/>
      <c r="D3" s="23" t="s">
        <v>7</v>
      </c>
      <c r="E3" s="20"/>
      <c r="F3" s="24" t="s">
        <v>5</v>
      </c>
      <c r="G3" s="20"/>
      <c r="H3" s="25" t="s">
        <v>6</v>
      </c>
      <c r="I3" s="20"/>
      <c r="J3" s="20"/>
      <c r="K3" s="20"/>
      <c r="L3" s="25" t="s">
        <v>6</v>
      </c>
      <c r="M3" s="20"/>
      <c r="N3" s="24" t="s">
        <v>5</v>
      </c>
      <c r="O3" s="20"/>
      <c r="P3" s="23" t="s">
        <v>7</v>
      </c>
      <c r="Q3" s="20"/>
      <c r="R3" s="23" t="s">
        <v>42</v>
      </c>
      <c r="S3" s="21"/>
    </row>
    <row r="4" spans="1:19" ht="16.5" thickBot="1">
      <c r="A4" s="23">
        <v>1</v>
      </c>
      <c r="B4" s="91"/>
      <c r="C4" s="92"/>
      <c r="D4" s="23"/>
      <c r="E4" s="26"/>
      <c r="F4" s="26"/>
      <c r="G4" s="27"/>
      <c r="H4" s="25"/>
      <c r="I4" s="27"/>
      <c r="J4" s="27"/>
      <c r="K4" s="20"/>
      <c r="L4" s="25"/>
      <c r="M4" s="20"/>
      <c r="N4" s="26"/>
      <c r="O4" s="20"/>
      <c r="P4" s="23"/>
      <c r="Q4" s="28"/>
      <c r="R4" s="91"/>
      <c r="S4" s="21">
        <v>2</v>
      </c>
    </row>
    <row r="5" spans="1:19" ht="16.5" thickBot="1">
      <c r="A5" s="23"/>
      <c r="B5" s="93"/>
      <c r="C5" s="94"/>
      <c r="D5" s="29" t="s">
        <v>84</v>
      </c>
      <c r="E5" s="26"/>
      <c r="F5" s="25"/>
      <c r="G5" s="27"/>
      <c r="H5" s="30"/>
      <c r="I5" s="25"/>
      <c r="J5" s="30"/>
      <c r="K5" s="20"/>
      <c r="L5" s="30"/>
      <c r="M5" s="20"/>
      <c r="N5" s="25"/>
      <c r="O5" s="20"/>
      <c r="P5" s="29" t="s">
        <v>85</v>
      </c>
      <c r="Q5" s="20"/>
      <c r="R5" s="95"/>
      <c r="S5" s="21"/>
    </row>
    <row r="6" spans="1:19" ht="16.5" thickBot="1">
      <c r="A6" s="23">
        <v>32</v>
      </c>
      <c r="B6" s="91"/>
      <c r="C6" s="96"/>
      <c r="D6" s="26"/>
      <c r="E6" s="31"/>
      <c r="F6" s="22"/>
      <c r="G6" s="27"/>
      <c r="H6" s="27"/>
      <c r="I6" s="30"/>
      <c r="J6" s="30"/>
      <c r="K6" s="20"/>
      <c r="L6" s="27"/>
      <c r="M6" s="20"/>
      <c r="N6" s="32"/>
      <c r="O6" s="28"/>
      <c r="P6" s="26"/>
      <c r="Q6" s="31"/>
      <c r="R6" s="91"/>
      <c r="S6" s="21">
        <v>31</v>
      </c>
    </row>
    <row r="7" spans="1:19" ht="16.5" thickBot="1">
      <c r="A7" s="23"/>
      <c r="B7" s="33"/>
      <c r="C7" s="94"/>
      <c r="D7" s="25" t="s">
        <v>15</v>
      </c>
      <c r="E7" s="26"/>
      <c r="F7" s="29" t="s">
        <v>84</v>
      </c>
      <c r="G7" s="27"/>
      <c r="H7" s="27"/>
      <c r="I7" s="34"/>
      <c r="J7" s="30"/>
      <c r="K7" s="20"/>
      <c r="L7" s="27"/>
      <c r="M7" s="20"/>
      <c r="N7" s="97" t="s">
        <v>112</v>
      </c>
      <c r="O7" s="20"/>
      <c r="P7" s="25" t="s">
        <v>15</v>
      </c>
      <c r="Q7" s="20"/>
      <c r="R7" s="26"/>
      <c r="S7" s="21"/>
    </row>
    <row r="8" spans="1:19" ht="16.5" thickBot="1">
      <c r="A8" s="23">
        <v>16</v>
      </c>
      <c r="B8" s="91" t="s">
        <v>99</v>
      </c>
      <c r="C8" s="92"/>
      <c r="D8" s="26"/>
      <c r="E8" s="28"/>
      <c r="F8" s="35"/>
      <c r="G8" s="27"/>
      <c r="H8" s="27"/>
      <c r="I8" s="34"/>
      <c r="J8" s="36"/>
      <c r="K8" s="20"/>
      <c r="L8" s="27"/>
      <c r="M8" s="37"/>
      <c r="N8" s="38"/>
      <c r="O8" s="31"/>
      <c r="P8" s="26"/>
      <c r="Q8" s="28"/>
      <c r="R8" s="101" t="s">
        <v>98</v>
      </c>
      <c r="S8" s="21">
        <v>15</v>
      </c>
    </row>
    <row r="9" spans="1:19" ht="16.5" thickBot="1">
      <c r="A9" s="23"/>
      <c r="B9" s="33"/>
      <c r="C9" s="94"/>
      <c r="D9" s="29" t="s">
        <v>99</v>
      </c>
      <c r="E9" s="26"/>
      <c r="F9" s="39"/>
      <c r="G9" s="27"/>
      <c r="H9" s="25"/>
      <c r="I9" s="34"/>
      <c r="J9" s="34"/>
      <c r="K9" s="20"/>
      <c r="L9" s="25"/>
      <c r="M9" s="37"/>
      <c r="N9" s="30"/>
      <c r="O9" s="20"/>
      <c r="P9" s="29" t="s">
        <v>101</v>
      </c>
      <c r="Q9" s="20"/>
      <c r="R9" s="26"/>
      <c r="S9" s="21"/>
    </row>
    <row r="10" spans="1:19" ht="16.5" thickBot="1">
      <c r="A10" s="23">
        <v>17</v>
      </c>
      <c r="B10" s="91" t="s">
        <v>100</v>
      </c>
      <c r="C10" s="96"/>
      <c r="D10" s="26"/>
      <c r="E10" s="26"/>
      <c r="F10" s="26"/>
      <c r="G10" s="40"/>
      <c r="H10" s="27"/>
      <c r="I10" s="30"/>
      <c r="J10" s="36"/>
      <c r="K10" s="20"/>
      <c r="L10" s="27"/>
      <c r="M10" s="28"/>
      <c r="N10" s="26"/>
      <c r="O10" s="20"/>
      <c r="P10" s="26"/>
      <c r="Q10" s="31"/>
      <c r="R10" s="91" t="s">
        <v>101</v>
      </c>
      <c r="S10" s="21">
        <v>18</v>
      </c>
    </row>
    <row r="11" spans="1:19" ht="16.5" thickBot="1">
      <c r="A11" s="23"/>
      <c r="B11" s="33"/>
      <c r="C11" s="94"/>
      <c r="D11" s="26"/>
      <c r="E11" s="26"/>
      <c r="F11" s="25" t="s">
        <v>15</v>
      </c>
      <c r="G11" s="41"/>
      <c r="H11" s="98" t="s">
        <v>84</v>
      </c>
      <c r="I11" s="36"/>
      <c r="J11" s="34"/>
      <c r="K11" s="42"/>
      <c r="L11" s="98" t="s">
        <v>112</v>
      </c>
      <c r="M11" s="20"/>
      <c r="N11" s="25" t="s">
        <v>15</v>
      </c>
      <c r="O11" s="20"/>
      <c r="P11" s="26"/>
      <c r="Q11" s="20"/>
      <c r="R11" s="26"/>
      <c r="S11" s="21"/>
    </row>
    <row r="12" spans="1:19" ht="16.5" thickBot="1">
      <c r="A12" s="23">
        <v>8</v>
      </c>
      <c r="B12" s="91" t="s">
        <v>91</v>
      </c>
      <c r="C12" s="92"/>
      <c r="D12" s="26"/>
      <c r="E12" s="26"/>
      <c r="F12" s="26"/>
      <c r="G12" s="43"/>
      <c r="H12" s="34"/>
      <c r="I12" s="31"/>
      <c r="J12" s="36"/>
      <c r="K12" s="28"/>
      <c r="L12" s="27"/>
      <c r="M12" s="44"/>
      <c r="N12" s="26"/>
      <c r="O12" s="20"/>
      <c r="P12" s="26"/>
      <c r="Q12" s="28"/>
      <c r="R12" s="91" t="s">
        <v>90</v>
      </c>
      <c r="S12" s="21">
        <v>7</v>
      </c>
    </row>
    <row r="13" spans="1:19" ht="16.5" thickBot="1">
      <c r="A13" s="23"/>
      <c r="B13" s="33"/>
      <c r="C13" s="94"/>
      <c r="D13" s="29" t="s">
        <v>91</v>
      </c>
      <c r="E13" s="26"/>
      <c r="F13" s="39"/>
      <c r="G13" s="27"/>
      <c r="H13" s="30"/>
      <c r="I13" s="34"/>
      <c r="J13" s="34"/>
      <c r="K13" s="45"/>
      <c r="L13" s="30"/>
      <c r="M13" s="37"/>
      <c r="N13" s="30"/>
      <c r="O13" s="20"/>
      <c r="P13" s="29" t="s">
        <v>90</v>
      </c>
      <c r="Q13" s="20"/>
      <c r="R13" s="26"/>
      <c r="S13" s="21"/>
    </row>
    <row r="14" spans="1:19" ht="16.5" thickBot="1">
      <c r="A14" s="23">
        <v>25</v>
      </c>
      <c r="B14" s="91" t="s">
        <v>108</v>
      </c>
      <c r="C14" s="96"/>
      <c r="D14" s="26"/>
      <c r="E14" s="31"/>
      <c r="F14" s="46"/>
      <c r="G14" s="27"/>
      <c r="H14" s="34"/>
      <c r="I14" s="34"/>
      <c r="J14" s="98" t="s">
        <v>117</v>
      </c>
      <c r="K14" s="45"/>
      <c r="L14" s="34"/>
      <c r="M14" s="37"/>
      <c r="N14" s="47"/>
      <c r="O14" s="28"/>
      <c r="P14" s="26"/>
      <c r="Q14" s="31"/>
      <c r="R14" s="91" t="s">
        <v>109</v>
      </c>
      <c r="S14" s="21">
        <v>26</v>
      </c>
    </row>
    <row r="15" spans="1:19" ht="16.5" thickBot="1">
      <c r="A15" s="23"/>
      <c r="B15" s="33"/>
      <c r="C15" s="94"/>
      <c r="D15" s="25" t="s">
        <v>15</v>
      </c>
      <c r="E15" s="26"/>
      <c r="F15" s="29" t="s">
        <v>111</v>
      </c>
      <c r="G15" s="27"/>
      <c r="H15" s="34"/>
      <c r="I15" s="36"/>
      <c r="J15" s="166" t="s">
        <v>16</v>
      </c>
      <c r="K15" s="45"/>
      <c r="L15" s="34"/>
      <c r="M15" s="20"/>
      <c r="N15" s="29" t="s">
        <v>116</v>
      </c>
      <c r="O15" s="20"/>
      <c r="P15" s="25" t="s">
        <v>15</v>
      </c>
      <c r="Q15" s="20"/>
      <c r="R15" s="26"/>
      <c r="S15" s="21"/>
    </row>
    <row r="16" spans="1:19" ht="16.5" thickBot="1">
      <c r="A16" s="23">
        <v>9</v>
      </c>
      <c r="B16" s="91" t="s">
        <v>92</v>
      </c>
      <c r="C16" s="92"/>
      <c r="D16" s="26"/>
      <c r="E16" s="28"/>
      <c r="F16" s="26"/>
      <c r="G16" s="27"/>
      <c r="H16" s="34"/>
      <c r="I16" s="30"/>
      <c r="J16" s="167"/>
      <c r="K16" s="45"/>
      <c r="L16" s="34"/>
      <c r="M16" s="20"/>
      <c r="N16" s="26"/>
      <c r="O16" s="31"/>
      <c r="P16" s="26"/>
      <c r="Q16" s="28"/>
      <c r="R16" s="91" t="s">
        <v>93</v>
      </c>
      <c r="S16" s="21">
        <v>10</v>
      </c>
    </row>
    <row r="17" spans="1:19" ht="16.5" thickBot="1">
      <c r="A17" s="23"/>
      <c r="B17" s="33"/>
      <c r="C17" s="94"/>
      <c r="D17" s="29" t="s">
        <v>92</v>
      </c>
      <c r="E17" s="26"/>
      <c r="F17" s="26"/>
      <c r="G17" s="34"/>
      <c r="H17" s="30"/>
      <c r="I17" s="30"/>
      <c r="J17" s="98" t="s">
        <v>114</v>
      </c>
      <c r="K17" s="45"/>
      <c r="L17" s="30"/>
      <c r="M17" s="20"/>
      <c r="N17" s="26"/>
      <c r="O17" s="20"/>
      <c r="P17" s="29" t="s">
        <v>107</v>
      </c>
      <c r="Q17" s="20"/>
      <c r="R17" s="26"/>
      <c r="S17" s="21"/>
    </row>
    <row r="18" spans="1:19" ht="16.5" thickBot="1">
      <c r="A18" s="23">
        <v>24</v>
      </c>
      <c r="B18" s="91" t="s">
        <v>106</v>
      </c>
      <c r="C18" s="96"/>
      <c r="D18" s="26"/>
      <c r="E18" s="26"/>
      <c r="F18" s="30"/>
      <c r="G18" s="27"/>
      <c r="H18" s="34"/>
      <c r="I18" s="30"/>
      <c r="J18" s="26"/>
      <c r="K18" s="45"/>
      <c r="L18" s="34"/>
      <c r="M18" s="20"/>
      <c r="N18" s="30"/>
      <c r="O18" s="20"/>
      <c r="P18" s="26"/>
      <c r="Q18" s="31"/>
      <c r="R18" s="91" t="s">
        <v>107</v>
      </c>
      <c r="S18" s="21">
        <v>23</v>
      </c>
    </row>
    <row r="19" spans="1:19" ht="16.5" thickBot="1">
      <c r="A19" s="23"/>
      <c r="B19" s="22"/>
      <c r="C19" s="94"/>
      <c r="D19" s="25"/>
      <c r="E19" s="26"/>
      <c r="F19" s="30"/>
      <c r="G19" s="34"/>
      <c r="H19" s="25" t="s">
        <v>15</v>
      </c>
      <c r="I19" s="48"/>
      <c r="J19" s="33"/>
      <c r="K19" s="49"/>
      <c r="L19" s="36" t="s">
        <v>15</v>
      </c>
      <c r="M19" s="20"/>
      <c r="N19" s="30"/>
      <c r="O19" s="20"/>
      <c r="P19" s="25"/>
      <c r="Q19" s="20"/>
      <c r="R19" s="25"/>
      <c r="S19" s="21"/>
    </row>
    <row r="20" spans="1:19" ht="16.5" thickBot="1">
      <c r="A20" s="23">
        <v>4</v>
      </c>
      <c r="B20" s="91"/>
      <c r="C20" s="92"/>
      <c r="D20" s="25"/>
      <c r="E20" s="26"/>
      <c r="F20" s="30"/>
      <c r="G20" s="27"/>
      <c r="H20" s="34"/>
      <c r="I20" s="25"/>
      <c r="J20" s="20"/>
      <c r="K20" s="45"/>
      <c r="L20" s="34"/>
      <c r="M20" s="20"/>
      <c r="N20" s="30"/>
      <c r="O20" s="20"/>
      <c r="P20" s="25"/>
      <c r="Q20" s="28"/>
      <c r="R20" s="91"/>
      <c r="S20" s="21">
        <v>3</v>
      </c>
    </row>
    <row r="21" spans="1:19" ht="16.5" thickBot="1">
      <c r="A21" s="23"/>
      <c r="B21" s="33"/>
      <c r="C21" s="94"/>
      <c r="D21" s="29" t="s">
        <v>87</v>
      </c>
      <c r="E21" s="26"/>
      <c r="F21" s="25"/>
      <c r="G21" s="27"/>
      <c r="H21" s="34"/>
      <c r="I21" s="30"/>
      <c r="J21" s="98" t="s">
        <v>84</v>
      </c>
      <c r="K21" s="45"/>
      <c r="L21" s="34"/>
      <c r="M21" s="20"/>
      <c r="N21" s="25"/>
      <c r="O21" s="20"/>
      <c r="P21" s="29" t="s">
        <v>86</v>
      </c>
      <c r="Q21" s="20"/>
      <c r="R21" s="26"/>
      <c r="S21" s="21"/>
    </row>
    <row r="22" spans="1:19" ht="16.5" thickBot="1">
      <c r="A22" s="23">
        <v>29</v>
      </c>
      <c r="B22" s="91"/>
      <c r="C22" s="96"/>
      <c r="D22" s="26"/>
      <c r="E22" s="31"/>
      <c r="F22" s="25"/>
      <c r="G22" s="27"/>
      <c r="H22" s="34"/>
      <c r="I22" s="34"/>
      <c r="J22" s="168" t="s">
        <v>17</v>
      </c>
      <c r="K22" s="45"/>
      <c r="L22" s="34"/>
      <c r="M22" s="20"/>
      <c r="N22" s="25"/>
      <c r="O22" s="28"/>
      <c r="P22" s="26"/>
      <c r="Q22" s="31"/>
      <c r="R22" s="91"/>
      <c r="S22" s="21">
        <v>30</v>
      </c>
    </row>
    <row r="23" spans="1:19" ht="16.5" thickBot="1">
      <c r="A23" s="23"/>
      <c r="B23" s="33"/>
      <c r="C23" s="94"/>
      <c r="D23" s="25" t="s">
        <v>15</v>
      </c>
      <c r="E23" s="26"/>
      <c r="F23" s="29" t="s">
        <v>115</v>
      </c>
      <c r="G23" s="27"/>
      <c r="H23" s="34"/>
      <c r="I23" s="34"/>
      <c r="J23" s="169"/>
      <c r="K23" s="45"/>
      <c r="L23" s="34"/>
      <c r="M23" s="20"/>
      <c r="N23" s="29" t="s">
        <v>117</v>
      </c>
      <c r="O23" s="20"/>
      <c r="P23" s="25" t="s">
        <v>15</v>
      </c>
      <c r="Q23" s="20"/>
      <c r="R23" s="26"/>
      <c r="S23" s="21"/>
    </row>
    <row r="24" spans="1:19" ht="16.5" thickBot="1">
      <c r="A24" s="23">
        <v>13</v>
      </c>
      <c r="B24" s="91" t="s">
        <v>96</v>
      </c>
      <c r="C24" s="92"/>
      <c r="D24" s="26"/>
      <c r="E24" s="28"/>
      <c r="F24" s="35"/>
      <c r="G24" s="27"/>
      <c r="H24" s="34"/>
      <c r="I24" s="34"/>
      <c r="J24" s="98" t="s">
        <v>112</v>
      </c>
      <c r="K24" s="45"/>
      <c r="L24" s="34"/>
      <c r="M24" s="37"/>
      <c r="N24" s="38"/>
      <c r="O24" s="31"/>
      <c r="P24" s="26"/>
      <c r="Q24" s="28"/>
      <c r="R24" s="91" t="s">
        <v>97</v>
      </c>
      <c r="S24" s="21">
        <v>14</v>
      </c>
    </row>
    <row r="25" spans="1:19" ht="16.5" thickBot="1">
      <c r="A25" s="23"/>
      <c r="B25" s="33"/>
      <c r="C25" s="94"/>
      <c r="D25" s="29" t="s">
        <v>96</v>
      </c>
      <c r="E25" s="26"/>
      <c r="F25" s="39"/>
      <c r="G25" s="27"/>
      <c r="H25" s="34"/>
      <c r="I25" s="30"/>
      <c r="J25" s="34"/>
      <c r="K25" s="45"/>
      <c r="L25" s="34"/>
      <c r="M25" s="37"/>
      <c r="N25" s="30"/>
      <c r="O25" s="20"/>
      <c r="P25" s="29" t="s">
        <v>102</v>
      </c>
      <c r="Q25" s="20"/>
      <c r="R25" s="26"/>
      <c r="S25" s="21"/>
    </row>
    <row r="26" spans="1:19" ht="16.5" thickBot="1">
      <c r="A26" s="23">
        <v>20</v>
      </c>
      <c r="B26" s="91" t="s">
        <v>103</v>
      </c>
      <c r="C26" s="96"/>
      <c r="D26" s="26"/>
      <c r="E26" s="26"/>
      <c r="F26" s="26"/>
      <c r="G26" s="40"/>
      <c r="H26" s="34"/>
      <c r="I26" s="28"/>
      <c r="J26" s="34"/>
      <c r="K26" s="31"/>
      <c r="L26" s="27"/>
      <c r="M26" s="28"/>
      <c r="N26" s="26"/>
      <c r="O26" s="20"/>
      <c r="P26" s="26"/>
      <c r="Q26" s="31"/>
      <c r="R26" s="91" t="s">
        <v>102</v>
      </c>
      <c r="S26" s="21">
        <v>19</v>
      </c>
    </row>
    <row r="27" spans="1:19" ht="16.5" thickBot="1">
      <c r="A27" s="23"/>
      <c r="B27" s="33"/>
      <c r="C27" s="94"/>
      <c r="D27" s="26"/>
      <c r="E27" s="26"/>
      <c r="F27" s="25" t="s">
        <v>15</v>
      </c>
      <c r="G27" s="41"/>
      <c r="H27" s="98" t="s">
        <v>114</v>
      </c>
      <c r="I27" s="30"/>
      <c r="J27" s="34"/>
      <c r="K27" s="20"/>
      <c r="L27" s="98" t="s">
        <v>117</v>
      </c>
      <c r="M27" s="20"/>
      <c r="N27" s="25" t="s">
        <v>15</v>
      </c>
      <c r="O27" s="20"/>
      <c r="P27" s="26"/>
      <c r="Q27" s="20"/>
      <c r="R27" s="26"/>
      <c r="S27" s="21"/>
    </row>
    <row r="28" spans="1:19" ht="16.5" thickBot="1">
      <c r="A28" s="23">
        <v>5</v>
      </c>
      <c r="B28" s="91"/>
      <c r="C28" s="92"/>
      <c r="D28" s="26"/>
      <c r="E28" s="26"/>
      <c r="F28" s="26"/>
      <c r="G28" s="43"/>
      <c r="H28" s="26"/>
      <c r="I28" s="34"/>
      <c r="J28" s="34"/>
      <c r="K28" s="20"/>
      <c r="L28" s="26"/>
      <c r="M28" s="31"/>
      <c r="N28" s="26"/>
      <c r="O28" s="20"/>
      <c r="P28" s="26"/>
      <c r="Q28" s="28"/>
      <c r="R28" s="91"/>
      <c r="S28" s="21">
        <v>6</v>
      </c>
    </row>
    <row r="29" spans="1:19" ht="16.5" thickBot="1">
      <c r="A29" s="23"/>
      <c r="B29" s="33"/>
      <c r="C29" s="94"/>
      <c r="D29" s="29" t="s">
        <v>88</v>
      </c>
      <c r="E29" s="26"/>
      <c r="F29" s="39"/>
      <c r="G29" s="27"/>
      <c r="H29" s="27"/>
      <c r="I29" s="50"/>
      <c r="J29" s="51"/>
      <c r="K29" s="52"/>
      <c r="L29" s="27"/>
      <c r="M29" s="37"/>
      <c r="N29" s="30"/>
      <c r="O29" s="20"/>
      <c r="P29" s="29" t="s">
        <v>89</v>
      </c>
      <c r="Q29" s="20"/>
      <c r="R29" s="26"/>
      <c r="S29" s="21"/>
    </row>
    <row r="30" spans="1:19" ht="16.5" thickBot="1">
      <c r="A30" s="23">
        <v>28</v>
      </c>
      <c r="B30" s="91"/>
      <c r="C30" s="96"/>
      <c r="D30" s="26"/>
      <c r="E30" s="31"/>
      <c r="F30" s="46"/>
      <c r="G30" s="27"/>
      <c r="H30" s="27"/>
      <c r="I30" s="52"/>
      <c r="J30" s="20"/>
      <c r="K30" s="52"/>
      <c r="L30" s="27"/>
      <c r="M30" s="37"/>
      <c r="N30" s="47"/>
      <c r="O30" s="28"/>
      <c r="P30" s="26"/>
      <c r="Q30" s="31"/>
      <c r="R30" s="91"/>
      <c r="S30" s="21">
        <v>27</v>
      </c>
    </row>
    <row r="31" spans="1:19" ht="16.5" thickBot="1">
      <c r="A31" s="23"/>
      <c r="B31" s="33"/>
      <c r="C31" s="94"/>
      <c r="D31" s="25" t="s">
        <v>15</v>
      </c>
      <c r="E31" s="26"/>
      <c r="F31" s="29" t="s">
        <v>114</v>
      </c>
      <c r="G31" s="34"/>
      <c r="H31" s="34"/>
      <c r="I31" s="52"/>
      <c r="J31" s="51"/>
      <c r="K31" s="52"/>
      <c r="L31" s="34"/>
      <c r="M31" s="20"/>
      <c r="N31" s="29" t="s">
        <v>113</v>
      </c>
      <c r="O31" s="20"/>
      <c r="P31" s="25" t="s">
        <v>15</v>
      </c>
      <c r="Q31" s="20"/>
      <c r="R31" s="26"/>
      <c r="S31" s="21"/>
    </row>
    <row r="32" spans="1:19" ht="16.5" thickBot="1">
      <c r="A32" s="23">
        <v>12</v>
      </c>
      <c r="B32" s="91" t="s">
        <v>95</v>
      </c>
      <c r="C32" s="92"/>
      <c r="D32" s="26"/>
      <c r="E32" s="28"/>
      <c r="F32" s="26"/>
      <c r="G32" s="27"/>
      <c r="I32" s="52"/>
      <c r="J32" s="50"/>
      <c r="K32" s="52"/>
      <c r="L32" s="27"/>
      <c r="M32" s="42"/>
      <c r="N32" s="26"/>
      <c r="O32" s="31"/>
      <c r="P32" s="33"/>
      <c r="Q32" s="28"/>
      <c r="R32" s="91" t="s">
        <v>94</v>
      </c>
      <c r="S32" s="21">
        <v>11</v>
      </c>
    </row>
    <row r="33" spans="1:19" ht="16.5" thickBot="1">
      <c r="A33" s="23"/>
      <c r="B33" s="33"/>
      <c r="C33" s="94"/>
      <c r="D33" s="29" t="s">
        <v>95</v>
      </c>
      <c r="E33" s="26"/>
      <c r="F33" s="51"/>
      <c r="G33" s="34"/>
      <c r="I33" s="52"/>
      <c r="J33" s="52"/>
      <c r="K33" s="52"/>
      <c r="L33" s="34"/>
      <c r="M33" s="20"/>
      <c r="N33" s="26"/>
      <c r="O33" s="20"/>
      <c r="P33" s="29" t="s">
        <v>94</v>
      </c>
      <c r="Q33" s="20"/>
      <c r="R33" s="26"/>
      <c r="S33" s="21"/>
    </row>
    <row r="34" spans="1:19" ht="16.5" thickBot="1">
      <c r="A34" s="25">
        <v>21</v>
      </c>
      <c r="B34" s="91" t="s">
        <v>104</v>
      </c>
      <c r="C34" s="96"/>
      <c r="D34" s="26"/>
      <c r="E34" s="26"/>
      <c r="F34" s="20"/>
      <c r="G34" s="27"/>
      <c r="I34" s="52"/>
      <c r="J34" s="50"/>
      <c r="K34" s="52"/>
      <c r="L34" s="27"/>
      <c r="M34" s="20"/>
      <c r="N34" s="26"/>
      <c r="O34" s="20"/>
      <c r="P34" s="26"/>
      <c r="Q34" s="31"/>
      <c r="R34" s="91" t="s">
        <v>105</v>
      </c>
      <c r="S34" s="21">
        <v>22</v>
      </c>
    </row>
    <row r="35" spans="1:19" ht="15.75">
      <c r="A35" s="20"/>
      <c r="B35" s="49"/>
      <c r="C35" s="20"/>
      <c r="D35" s="20"/>
      <c r="E35" s="20"/>
      <c r="F35" s="51"/>
      <c r="G35" s="20"/>
      <c r="H35" s="20"/>
      <c r="I35" s="45"/>
      <c r="J35" s="45"/>
      <c r="K35" s="45"/>
      <c r="L35" s="20"/>
      <c r="M35" s="20"/>
      <c r="N35" s="20"/>
      <c r="O35" s="20"/>
      <c r="P35" s="20"/>
      <c r="Q35" s="20"/>
      <c r="R35" s="20"/>
      <c r="S35" s="21"/>
    </row>
  </sheetData>
  <sheetProtection/>
  <mergeCells count="2">
    <mergeCell ref="J15:J16"/>
    <mergeCell ref="J22:J23"/>
  </mergeCells>
  <printOptions/>
  <pageMargins left="0.25" right="0.25" top="0.75" bottom="0.75" header="0.3" footer="0.3"/>
  <pageSetup fitToHeight="1" fitToWidth="1" horizontalDpi="360" verticalDpi="360" orientation="landscape" scale="71" r:id="rId1"/>
  <headerFooter>
    <oddHeader>&amp;C&amp;"Times New Roman,Bold"&amp;14VIRU DRIFT 2018         PRO AM KLASS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3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.140625" style="73" customWidth="1"/>
    <col min="2" max="2" width="4.140625" style="0" customWidth="1"/>
    <col min="3" max="3" width="22.7109375" style="0" customWidth="1"/>
  </cols>
  <sheetData>
    <row r="3" ht="20.25" customHeight="1" thickBot="1">
      <c r="C3" t="s">
        <v>119</v>
      </c>
    </row>
    <row r="4" spans="1:6" ht="15.75" thickBot="1">
      <c r="A4" s="116"/>
      <c r="B4" s="116"/>
      <c r="C4" s="117" t="s">
        <v>118</v>
      </c>
      <c r="D4" s="115"/>
      <c r="E4" s="118"/>
      <c r="F4" s="115"/>
    </row>
    <row r="5" spans="1:6" ht="15" customHeight="1">
      <c r="A5" s="119"/>
      <c r="B5" s="120" t="s">
        <v>11</v>
      </c>
      <c r="C5" s="121" t="s">
        <v>12</v>
      </c>
      <c r="D5" s="119" t="s">
        <v>13</v>
      </c>
      <c r="E5" s="122" t="s">
        <v>2</v>
      </c>
      <c r="F5" s="123" t="s">
        <v>14</v>
      </c>
    </row>
    <row r="6" spans="1:6" ht="15">
      <c r="A6" s="124">
        <v>1</v>
      </c>
      <c r="B6" s="125" t="s">
        <v>37</v>
      </c>
      <c r="C6" s="150" t="s">
        <v>56</v>
      </c>
      <c r="D6" s="113">
        <v>8</v>
      </c>
      <c r="E6" s="126">
        <v>100</v>
      </c>
      <c r="F6" s="146">
        <f aca="true" t="shared" si="0" ref="F6:F36">D6+E6</f>
        <v>108</v>
      </c>
    </row>
    <row r="7" spans="1:6" ht="15">
      <c r="A7" s="124">
        <v>2</v>
      </c>
      <c r="B7" s="127">
        <v>17</v>
      </c>
      <c r="C7" s="131" t="s">
        <v>53</v>
      </c>
      <c r="D7" s="113">
        <v>12</v>
      </c>
      <c r="E7" s="126">
        <v>78</v>
      </c>
      <c r="F7" s="146">
        <f t="shared" si="0"/>
        <v>90</v>
      </c>
    </row>
    <row r="8" spans="1:6" ht="15">
      <c r="A8" s="124">
        <v>3</v>
      </c>
      <c r="B8" s="127" t="s">
        <v>39</v>
      </c>
      <c r="C8" s="128" t="s">
        <v>68</v>
      </c>
      <c r="D8" s="113">
        <v>2</v>
      </c>
      <c r="E8" s="126">
        <v>88</v>
      </c>
      <c r="F8" s="146">
        <f t="shared" si="0"/>
        <v>90</v>
      </c>
    </row>
    <row r="9" spans="1:6" ht="15">
      <c r="A9" s="124">
        <v>4</v>
      </c>
      <c r="B9" s="127">
        <v>36</v>
      </c>
      <c r="C9" s="128" t="s">
        <v>62</v>
      </c>
      <c r="D9" s="113">
        <v>10</v>
      </c>
      <c r="E9" s="152">
        <v>69</v>
      </c>
      <c r="F9" s="146">
        <f t="shared" si="0"/>
        <v>79</v>
      </c>
    </row>
    <row r="10" spans="1:6" ht="15">
      <c r="A10" s="124">
        <v>5</v>
      </c>
      <c r="B10" s="127" t="s">
        <v>80</v>
      </c>
      <c r="C10" s="130" t="s">
        <v>72</v>
      </c>
      <c r="D10" s="113">
        <v>3</v>
      </c>
      <c r="E10" s="152">
        <v>61</v>
      </c>
      <c r="F10" s="146">
        <f t="shared" si="0"/>
        <v>64</v>
      </c>
    </row>
    <row r="11" spans="1:6" ht="15">
      <c r="A11" s="124">
        <v>6</v>
      </c>
      <c r="B11" s="127">
        <v>91</v>
      </c>
      <c r="C11" s="128" t="s">
        <v>74</v>
      </c>
      <c r="D11" s="113">
        <v>2</v>
      </c>
      <c r="E11" s="152">
        <v>61</v>
      </c>
      <c r="F11" s="146">
        <f t="shared" si="0"/>
        <v>63</v>
      </c>
    </row>
    <row r="12" spans="1:6" ht="15">
      <c r="A12" s="124">
        <v>7</v>
      </c>
      <c r="B12" s="127" t="s">
        <v>40</v>
      </c>
      <c r="C12" s="128" t="s">
        <v>69</v>
      </c>
      <c r="D12" s="113">
        <v>2</v>
      </c>
      <c r="E12" s="126">
        <v>61</v>
      </c>
      <c r="F12" s="146">
        <f t="shared" si="0"/>
        <v>63</v>
      </c>
    </row>
    <row r="13" spans="1:6" ht="15">
      <c r="A13" s="124">
        <v>8</v>
      </c>
      <c r="B13" s="127" t="s">
        <v>38</v>
      </c>
      <c r="C13" s="129" t="s">
        <v>66</v>
      </c>
      <c r="D13" s="113">
        <v>1</v>
      </c>
      <c r="E13" s="152">
        <v>61</v>
      </c>
      <c r="F13" s="146">
        <f t="shared" si="0"/>
        <v>62</v>
      </c>
    </row>
    <row r="14" spans="1:6" ht="15">
      <c r="A14" s="124">
        <v>9</v>
      </c>
      <c r="B14" s="127" t="s">
        <v>35</v>
      </c>
      <c r="C14" s="128" t="s">
        <v>51</v>
      </c>
      <c r="D14" s="113">
        <v>6</v>
      </c>
      <c r="E14" s="151">
        <v>54</v>
      </c>
      <c r="F14" s="146">
        <f t="shared" si="0"/>
        <v>60</v>
      </c>
    </row>
    <row r="15" spans="1:6" ht="15">
      <c r="A15" s="124">
        <v>10</v>
      </c>
      <c r="B15" s="127" t="s">
        <v>33</v>
      </c>
      <c r="C15" s="129" t="s">
        <v>47</v>
      </c>
      <c r="D15" s="113">
        <v>4</v>
      </c>
      <c r="E15" s="154">
        <v>54</v>
      </c>
      <c r="F15" s="146">
        <f t="shared" si="0"/>
        <v>58</v>
      </c>
    </row>
    <row r="16" spans="1:6" ht="15">
      <c r="A16" s="124">
        <v>11</v>
      </c>
      <c r="B16" s="127" t="s">
        <v>78</v>
      </c>
      <c r="C16" s="128" t="s">
        <v>67</v>
      </c>
      <c r="D16" s="113">
        <v>4</v>
      </c>
      <c r="E16" s="151">
        <v>54</v>
      </c>
      <c r="F16" s="146">
        <f t="shared" si="0"/>
        <v>58</v>
      </c>
    </row>
    <row r="17" spans="1:6" ht="15">
      <c r="A17" s="124">
        <v>12</v>
      </c>
      <c r="B17" s="127">
        <v>1</v>
      </c>
      <c r="C17" s="129" t="s">
        <v>44</v>
      </c>
      <c r="D17" s="113">
        <v>3</v>
      </c>
      <c r="E17" s="151">
        <v>54</v>
      </c>
      <c r="F17" s="146">
        <f t="shared" si="0"/>
        <v>57</v>
      </c>
    </row>
    <row r="18" spans="1:6" ht="15">
      <c r="A18" s="114">
        <v>13</v>
      </c>
      <c r="B18" s="127">
        <v>4</v>
      </c>
      <c r="C18" s="131" t="s">
        <v>73</v>
      </c>
      <c r="D18" s="113">
        <v>1</v>
      </c>
      <c r="E18" s="151">
        <v>54</v>
      </c>
      <c r="F18" s="146">
        <f t="shared" si="0"/>
        <v>55</v>
      </c>
    </row>
    <row r="19" spans="1:6" ht="15">
      <c r="A19" s="114">
        <v>14</v>
      </c>
      <c r="B19" s="132" t="s">
        <v>75</v>
      </c>
      <c r="C19" s="133" t="s">
        <v>60</v>
      </c>
      <c r="D19" s="113">
        <v>0.5</v>
      </c>
      <c r="E19" s="122">
        <v>54</v>
      </c>
      <c r="F19" s="146">
        <f t="shared" si="0"/>
        <v>54.5</v>
      </c>
    </row>
    <row r="20" spans="1:6" ht="15">
      <c r="A20" s="114">
        <v>15</v>
      </c>
      <c r="B20" s="132" t="s">
        <v>77</v>
      </c>
      <c r="C20" s="133" t="s">
        <v>64</v>
      </c>
      <c r="D20" s="113">
        <v>0.5</v>
      </c>
      <c r="E20" s="122">
        <v>54</v>
      </c>
      <c r="F20" s="146">
        <f t="shared" si="0"/>
        <v>54.5</v>
      </c>
    </row>
    <row r="21" spans="1:6" ht="15">
      <c r="A21" s="114">
        <v>16</v>
      </c>
      <c r="B21" s="132" t="s">
        <v>34</v>
      </c>
      <c r="C21" s="133" t="s">
        <v>50</v>
      </c>
      <c r="D21" s="113">
        <v>0.5</v>
      </c>
      <c r="E21" s="122">
        <v>54</v>
      </c>
      <c r="F21" s="146">
        <f t="shared" si="0"/>
        <v>54.5</v>
      </c>
    </row>
    <row r="22" spans="1:6" ht="15">
      <c r="A22" s="114">
        <v>17</v>
      </c>
      <c r="B22" s="127" t="s">
        <v>36</v>
      </c>
      <c r="C22" s="128" t="s">
        <v>70</v>
      </c>
      <c r="D22" s="113">
        <v>2</v>
      </c>
      <c r="E22" s="153">
        <v>24</v>
      </c>
      <c r="F22" s="146">
        <f t="shared" si="0"/>
        <v>26</v>
      </c>
    </row>
    <row r="23" spans="1:6" ht="15">
      <c r="A23" s="114">
        <v>18</v>
      </c>
      <c r="B23" s="127">
        <v>16</v>
      </c>
      <c r="C23" s="130" t="s">
        <v>52</v>
      </c>
      <c r="D23" s="113">
        <v>1</v>
      </c>
      <c r="E23" s="122">
        <v>24</v>
      </c>
      <c r="F23" s="146">
        <f t="shared" si="0"/>
        <v>25</v>
      </c>
    </row>
    <row r="24" spans="1:6" ht="15">
      <c r="A24" s="114">
        <v>19</v>
      </c>
      <c r="B24" s="127" t="s">
        <v>76</v>
      </c>
      <c r="C24" s="129" t="s">
        <v>61</v>
      </c>
      <c r="D24" s="113">
        <v>1</v>
      </c>
      <c r="E24" s="122">
        <v>24</v>
      </c>
      <c r="F24" s="146">
        <f t="shared" si="0"/>
        <v>25</v>
      </c>
    </row>
    <row r="25" spans="1:6" ht="15">
      <c r="A25" s="114">
        <v>20</v>
      </c>
      <c r="B25" s="127">
        <v>69</v>
      </c>
      <c r="C25" s="131" t="s">
        <v>65</v>
      </c>
      <c r="D25" s="113">
        <v>0.5</v>
      </c>
      <c r="E25" s="134">
        <v>24</v>
      </c>
      <c r="F25" s="146">
        <f t="shared" si="0"/>
        <v>24.5</v>
      </c>
    </row>
    <row r="26" spans="1:6" ht="15">
      <c r="A26" s="114">
        <v>21</v>
      </c>
      <c r="B26" s="132">
        <v>18</v>
      </c>
      <c r="C26" s="133" t="s">
        <v>54</v>
      </c>
      <c r="D26" s="113">
        <v>0.5</v>
      </c>
      <c r="E26" s="134">
        <v>24</v>
      </c>
      <c r="F26" s="146">
        <f t="shared" si="0"/>
        <v>24.5</v>
      </c>
    </row>
    <row r="27" spans="1:6" ht="15">
      <c r="A27" s="114">
        <v>22</v>
      </c>
      <c r="B27" s="132">
        <v>21</v>
      </c>
      <c r="C27" s="133" t="s">
        <v>55</v>
      </c>
      <c r="D27" s="113">
        <v>0.5</v>
      </c>
      <c r="E27" s="134">
        <v>24</v>
      </c>
      <c r="F27" s="146">
        <f t="shared" si="0"/>
        <v>24.5</v>
      </c>
    </row>
    <row r="28" spans="1:6" ht="15">
      <c r="A28" s="114">
        <v>23</v>
      </c>
      <c r="B28" s="132">
        <v>39</v>
      </c>
      <c r="C28" s="133" t="s">
        <v>63</v>
      </c>
      <c r="D28" s="113">
        <v>0.5</v>
      </c>
      <c r="E28" s="122">
        <v>24</v>
      </c>
      <c r="F28" s="146">
        <f t="shared" si="0"/>
        <v>24.5</v>
      </c>
    </row>
    <row r="29" spans="1:6" ht="15">
      <c r="A29" s="114">
        <v>24</v>
      </c>
      <c r="B29" s="132">
        <v>23</v>
      </c>
      <c r="C29" s="133" t="s">
        <v>58</v>
      </c>
      <c r="D29" s="113">
        <v>0.5</v>
      </c>
      <c r="E29" s="134">
        <v>24</v>
      </c>
      <c r="F29" s="146">
        <f t="shared" si="0"/>
        <v>24.5</v>
      </c>
    </row>
    <row r="30" spans="1:6" ht="15">
      <c r="A30" s="114">
        <v>25</v>
      </c>
      <c r="B30" s="132">
        <v>28</v>
      </c>
      <c r="C30" s="133" t="s">
        <v>59</v>
      </c>
      <c r="D30" s="113">
        <v>0.25</v>
      </c>
      <c r="E30" s="134">
        <v>24</v>
      </c>
      <c r="F30" s="146">
        <f t="shared" si="0"/>
        <v>24.25</v>
      </c>
    </row>
    <row r="31" spans="1:6" ht="15.75" thickBot="1">
      <c r="A31" s="114">
        <v>26</v>
      </c>
      <c r="B31" s="135">
        <v>3</v>
      </c>
      <c r="C31" s="136" t="s">
        <v>46</v>
      </c>
      <c r="D31" s="147">
        <v>0.25</v>
      </c>
      <c r="E31" s="137">
        <v>24</v>
      </c>
      <c r="F31" s="148">
        <f t="shared" si="0"/>
        <v>24.25</v>
      </c>
    </row>
    <row r="32" spans="1:6" ht="15">
      <c r="A32" s="114">
        <v>27</v>
      </c>
      <c r="B32" s="138">
        <v>2</v>
      </c>
      <c r="C32" s="139" t="s">
        <v>45</v>
      </c>
      <c r="D32" s="140">
        <v>0</v>
      </c>
      <c r="E32" s="141">
        <v>0</v>
      </c>
      <c r="F32" s="149">
        <f t="shared" si="0"/>
        <v>0</v>
      </c>
    </row>
    <row r="33" spans="1:6" ht="15">
      <c r="A33" s="114">
        <v>28</v>
      </c>
      <c r="B33" s="132">
        <v>5</v>
      </c>
      <c r="C33" s="133" t="s">
        <v>48</v>
      </c>
      <c r="D33" s="142">
        <v>0</v>
      </c>
      <c r="E33" s="134">
        <v>0</v>
      </c>
      <c r="F33" s="146">
        <f t="shared" si="0"/>
        <v>0</v>
      </c>
    </row>
    <row r="34" spans="1:6" ht="15">
      <c r="A34" s="114">
        <v>29</v>
      </c>
      <c r="B34" s="132">
        <v>6</v>
      </c>
      <c r="C34" s="133" t="s">
        <v>49</v>
      </c>
      <c r="D34" s="142">
        <v>0</v>
      </c>
      <c r="E34" s="134">
        <v>0</v>
      </c>
      <c r="F34" s="146">
        <f t="shared" si="0"/>
        <v>0</v>
      </c>
    </row>
    <row r="35" spans="1:6" ht="15">
      <c r="A35" s="114">
        <v>30</v>
      </c>
      <c r="B35" s="143">
        <v>22</v>
      </c>
      <c r="C35" s="131" t="s">
        <v>57</v>
      </c>
      <c r="D35" s="142">
        <v>0</v>
      </c>
      <c r="E35" s="134">
        <v>0</v>
      </c>
      <c r="F35" s="146">
        <f t="shared" si="0"/>
        <v>0</v>
      </c>
    </row>
    <row r="36" spans="1:6" ht="15">
      <c r="A36" s="114">
        <v>31</v>
      </c>
      <c r="B36" s="143" t="s">
        <v>79</v>
      </c>
      <c r="C36" s="131" t="s">
        <v>71</v>
      </c>
      <c r="D36" s="142">
        <v>0</v>
      </c>
      <c r="E36" s="134">
        <v>0</v>
      </c>
      <c r="F36" s="146">
        <f t="shared" si="0"/>
        <v>0</v>
      </c>
    </row>
    <row r="37" spans="1:6" ht="15">
      <c r="A37" s="114">
        <v>32</v>
      </c>
      <c r="B37" s="144"/>
      <c r="C37" s="145"/>
      <c r="D37" s="142"/>
      <c r="E37" s="134"/>
      <c r="F37" s="146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140625" style="0" customWidth="1"/>
    <col min="2" max="2" width="6.28125" style="0" customWidth="1"/>
    <col min="3" max="3" width="29.421875" style="0" customWidth="1"/>
  </cols>
  <sheetData>
    <row r="1" spans="1:6" ht="15.75" thickBot="1">
      <c r="A1" s="116"/>
      <c r="B1" s="116"/>
      <c r="C1" s="117" t="s">
        <v>118</v>
      </c>
      <c r="D1" s="115"/>
      <c r="E1" s="118"/>
      <c r="F1" s="115"/>
    </row>
    <row r="2" spans="1:6" ht="15">
      <c r="A2" s="119"/>
      <c r="B2" s="120" t="s">
        <v>11</v>
      </c>
      <c r="C2" s="121" t="s">
        <v>12</v>
      </c>
      <c r="D2" s="119" t="s">
        <v>13</v>
      </c>
      <c r="E2" s="122" t="s">
        <v>2</v>
      </c>
      <c r="F2" s="123" t="s">
        <v>14</v>
      </c>
    </row>
    <row r="3" spans="1:6" ht="15">
      <c r="A3" s="124">
        <v>1</v>
      </c>
      <c r="B3" s="127">
        <v>17</v>
      </c>
      <c r="C3" s="131" t="s">
        <v>53</v>
      </c>
      <c r="D3" s="113">
        <v>12</v>
      </c>
      <c r="E3" s="126">
        <v>78</v>
      </c>
      <c r="F3" s="146">
        <f aca="true" t="shared" si="0" ref="F3:F18">D3+E3</f>
        <v>90</v>
      </c>
    </row>
    <row r="4" spans="1:6" ht="15">
      <c r="A4" s="124">
        <v>2</v>
      </c>
      <c r="B4" s="127">
        <v>36</v>
      </c>
      <c r="C4" s="128" t="s">
        <v>62</v>
      </c>
      <c r="D4" s="113">
        <v>10</v>
      </c>
      <c r="E4" s="152">
        <v>69</v>
      </c>
      <c r="F4" s="146">
        <f t="shared" si="0"/>
        <v>79</v>
      </c>
    </row>
    <row r="5" spans="1:6" ht="15">
      <c r="A5" s="124">
        <v>3</v>
      </c>
      <c r="B5" s="127">
        <v>91</v>
      </c>
      <c r="C5" s="128" t="s">
        <v>74</v>
      </c>
      <c r="D5" s="113">
        <v>2</v>
      </c>
      <c r="E5" s="152">
        <v>61</v>
      </c>
      <c r="F5" s="146">
        <f t="shared" si="0"/>
        <v>63</v>
      </c>
    </row>
    <row r="6" spans="1:6" ht="15">
      <c r="A6" s="124">
        <v>4</v>
      </c>
      <c r="B6" s="127">
        <v>1</v>
      </c>
      <c r="C6" s="129" t="s">
        <v>44</v>
      </c>
      <c r="D6" s="113">
        <v>3</v>
      </c>
      <c r="E6" s="151">
        <v>54</v>
      </c>
      <c r="F6" s="146">
        <f t="shared" si="0"/>
        <v>57</v>
      </c>
    </row>
    <row r="7" spans="1:6" ht="15">
      <c r="A7" s="124">
        <v>5</v>
      </c>
      <c r="B7" s="127">
        <v>16</v>
      </c>
      <c r="C7" s="130" t="s">
        <v>52</v>
      </c>
      <c r="D7" s="113">
        <v>1</v>
      </c>
      <c r="E7" s="122">
        <v>24</v>
      </c>
      <c r="F7" s="146">
        <f t="shared" si="0"/>
        <v>25</v>
      </c>
    </row>
    <row r="8" spans="1:6" ht="15">
      <c r="A8" s="124">
        <v>6</v>
      </c>
      <c r="B8" s="127">
        <v>69</v>
      </c>
      <c r="C8" s="131" t="s">
        <v>65</v>
      </c>
      <c r="D8" s="113">
        <v>0.5</v>
      </c>
      <c r="E8" s="134">
        <v>24</v>
      </c>
      <c r="F8" s="146">
        <f t="shared" si="0"/>
        <v>24.5</v>
      </c>
    </row>
    <row r="9" spans="1:6" ht="15">
      <c r="A9" s="124">
        <v>7</v>
      </c>
      <c r="B9" s="132">
        <v>18</v>
      </c>
      <c r="C9" s="133" t="s">
        <v>54</v>
      </c>
      <c r="D9" s="113">
        <v>0.5</v>
      </c>
      <c r="E9" s="134">
        <v>24</v>
      </c>
      <c r="F9" s="146">
        <f t="shared" si="0"/>
        <v>24.5</v>
      </c>
    </row>
    <row r="10" spans="1:6" ht="15">
      <c r="A10" s="124">
        <v>8</v>
      </c>
      <c r="B10" s="132">
        <v>21</v>
      </c>
      <c r="C10" s="133" t="s">
        <v>55</v>
      </c>
      <c r="D10" s="113">
        <v>0.5</v>
      </c>
      <c r="E10" s="134">
        <v>24</v>
      </c>
      <c r="F10" s="146">
        <f t="shared" si="0"/>
        <v>24.5</v>
      </c>
    </row>
    <row r="11" spans="1:6" ht="15">
      <c r="A11" s="124">
        <v>9</v>
      </c>
      <c r="B11" s="132">
        <v>39</v>
      </c>
      <c r="C11" s="133" t="s">
        <v>63</v>
      </c>
      <c r="D11" s="113">
        <v>0.5</v>
      </c>
      <c r="E11" s="122">
        <v>24</v>
      </c>
      <c r="F11" s="146">
        <f t="shared" si="0"/>
        <v>24.5</v>
      </c>
    </row>
    <row r="12" spans="1:6" ht="15">
      <c r="A12" s="124">
        <v>10</v>
      </c>
      <c r="B12" s="132">
        <v>23</v>
      </c>
      <c r="C12" s="133" t="s">
        <v>58</v>
      </c>
      <c r="D12" s="113">
        <v>0.5</v>
      </c>
      <c r="E12" s="134">
        <v>24</v>
      </c>
      <c r="F12" s="146">
        <f t="shared" si="0"/>
        <v>24.5</v>
      </c>
    </row>
    <row r="13" spans="1:6" ht="15">
      <c r="A13" s="124">
        <v>11</v>
      </c>
      <c r="B13" s="132">
        <v>28</v>
      </c>
      <c r="C13" s="133" t="s">
        <v>59</v>
      </c>
      <c r="D13" s="113">
        <v>0.25</v>
      </c>
      <c r="E13" s="134">
        <v>24</v>
      </c>
      <c r="F13" s="146">
        <f t="shared" si="0"/>
        <v>24.25</v>
      </c>
    </row>
    <row r="14" spans="1:6" ht="15.75" thickBot="1">
      <c r="A14" s="124">
        <v>12</v>
      </c>
      <c r="B14" s="135">
        <v>3</v>
      </c>
      <c r="C14" s="136" t="s">
        <v>46</v>
      </c>
      <c r="D14" s="147">
        <v>0.25</v>
      </c>
      <c r="E14" s="137">
        <v>24</v>
      </c>
      <c r="F14" s="148">
        <f t="shared" si="0"/>
        <v>24.25</v>
      </c>
    </row>
    <row r="15" spans="1:6" ht="15">
      <c r="A15" s="124">
        <v>13</v>
      </c>
      <c r="B15" s="138">
        <v>2</v>
      </c>
      <c r="C15" s="139" t="s">
        <v>45</v>
      </c>
      <c r="D15" s="140">
        <v>0</v>
      </c>
      <c r="E15" s="141">
        <v>0</v>
      </c>
      <c r="F15" s="149">
        <f t="shared" si="0"/>
        <v>0</v>
      </c>
    </row>
    <row r="16" spans="1:6" ht="15">
      <c r="A16" s="124">
        <v>14</v>
      </c>
      <c r="B16" s="132">
        <v>5</v>
      </c>
      <c r="C16" s="133" t="s">
        <v>48</v>
      </c>
      <c r="D16" s="142">
        <v>0</v>
      </c>
      <c r="E16" s="134">
        <v>0</v>
      </c>
      <c r="F16" s="146">
        <f t="shared" si="0"/>
        <v>0</v>
      </c>
    </row>
    <row r="17" spans="1:6" ht="15">
      <c r="A17" s="124">
        <v>15</v>
      </c>
      <c r="B17" s="132">
        <v>6</v>
      </c>
      <c r="C17" s="133" t="s">
        <v>49</v>
      </c>
      <c r="D17" s="142">
        <v>0</v>
      </c>
      <c r="E17" s="134">
        <v>0</v>
      </c>
      <c r="F17" s="146">
        <f t="shared" si="0"/>
        <v>0</v>
      </c>
    </row>
    <row r="18" spans="1:6" ht="15">
      <c r="A18" s="124">
        <v>16</v>
      </c>
      <c r="B18" s="143">
        <v>22</v>
      </c>
      <c r="C18" s="131" t="s">
        <v>57</v>
      </c>
      <c r="D18" s="142">
        <v>0</v>
      </c>
      <c r="E18" s="134">
        <v>0</v>
      </c>
      <c r="F18" s="146">
        <f t="shared" si="0"/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60" zoomScaleNormal="60" zoomScalePageLayoutView="0" workbookViewId="0" topLeftCell="A1">
      <selection activeCell="A4" sqref="A4"/>
    </sheetView>
  </sheetViews>
  <sheetFormatPr defaultColWidth="9.140625" defaultRowHeight="15"/>
  <cols>
    <col min="1" max="1" width="6.57421875" style="0" customWidth="1"/>
    <col min="2" max="2" width="14.7109375" style="0" customWidth="1"/>
    <col min="3" max="3" width="4.8515625" style="0" customWidth="1"/>
    <col min="4" max="4" width="18.57421875" style="0" customWidth="1"/>
    <col min="5" max="5" width="6.57421875" style="0" customWidth="1"/>
    <col min="6" max="6" width="14.57421875" style="0" customWidth="1"/>
    <col min="7" max="7" width="4.140625" style="0" customWidth="1"/>
    <col min="8" max="8" width="17.8515625" style="0" customWidth="1"/>
    <col min="9" max="9" width="4.57421875" style="0" customWidth="1"/>
    <col min="10" max="10" width="11.421875" style="0" customWidth="1"/>
    <col min="11" max="11" width="6.00390625" style="0" customWidth="1"/>
    <col min="12" max="12" width="17.00390625" style="0" customWidth="1"/>
    <col min="14" max="14" width="15.421875" style="0" customWidth="1"/>
  </cols>
  <sheetData>
    <row r="1" spans="1:15" ht="15.75">
      <c r="A1" s="20"/>
      <c r="B1" s="20"/>
      <c r="C1" s="20"/>
      <c r="D1" s="20"/>
      <c r="E1" s="20"/>
      <c r="F1" s="20"/>
      <c r="G1" s="20"/>
      <c r="H1" s="70" t="s">
        <v>41</v>
      </c>
      <c r="I1" s="20"/>
      <c r="J1" s="20"/>
      <c r="K1" s="20"/>
      <c r="L1" s="20"/>
      <c r="M1" s="20"/>
      <c r="N1" s="20"/>
      <c r="O1" s="21"/>
    </row>
    <row r="2" spans="1:15" ht="15.75">
      <c r="A2" s="20"/>
      <c r="B2" s="23" t="s">
        <v>7</v>
      </c>
      <c r="C2" s="20"/>
      <c r="D2" s="24" t="s">
        <v>5</v>
      </c>
      <c r="E2" s="20"/>
      <c r="F2" s="25" t="s">
        <v>6</v>
      </c>
      <c r="G2" s="20"/>
      <c r="H2" s="20"/>
      <c r="I2" s="20"/>
      <c r="J2" s="25" t="s">
        <v>6</v>
      </c>
      <c r="K2" s="20"/>
      <c r="L2" s="24" t="s">
        <v>5</v>
      </c>
      <c r="M2" s="20"/>
      <c r="N2" s="23" t="s">
        <v>7</v>
      </c>
      <c r="O2" s="21"/>
    </row>
    <row r="3" spans="1:15" ht="16.5" thickBot="1">
      <c r="A3" s="23"/>
      <c r="B3" s="23"/>
      <c r="C3" s="26"/>
      <c r="D3" s="26"/>
      <c r="E3" s="27"/>
      <c r="F3" s="25"/>
      <c r="G3" s="27"/>
      <c r="H3" s="27"/>
      <c r="I3" s="20"/>
      <c r="J3" s="25"/>
      <c r="K3" s="20"/>
      <c r="L3" s="26"/>
      <c r="M3" s="20"/>
      <c r="N3" s="23"/>
      <c r="O3" s="21"/>
    </row>
    <row r="4" spans="1:15" ht="16.5" thickBot="1">
      <c r="A4" s="23">
        <v>1</v>
      </c>
      <c r="B4" s="29"/>
      <c r="C4" s="26"/>
      <c r="D4" s="25"/>
      <c r="E4" s="27"/>
      <c r="F4" s="30"/>
      <c r="G4" s="25"/>
      <c r="H4" s="30"/>
      <c r="I4" s="20"/>
      <c r="J4" s="30"/>
      <c r="K4" s="20"/>
      <c r="L4" s="25"/>
      <c r="M4" s="20"/>
      <c r="N4" s="29"/>
      <c r="O4" s="69">
        <v>2</v>
      </c>
    </row>
    <row r="5" spans="1:15" ht="16.5" thickBot="1">
      <c r="A5" s="23"/>
      <c r="B5" s="26"/>
      <c r="C5" s="31"/>
      <c r="D5" s="22"/>
      <c r="E5" s="27"/>
      <c r="F5" s="27"/>
      <c r="G5" s="30"/>
      <c r="H5" s="30"/>
      <c r="I5" s="20"/>
      <c r="J5" s="27"/>
      <c r="K5" s="20"/>
      <c r="L5" s="32"/>
      <c r="M5" s="28"/>
      <c r="N5" s="26"/>
      <c r="O5" s="21"/>
    </row>
    <row r="6" spans="1:15" ht="16.5" thickBot="1">
      <c r="A6" s="23"/>
      <c r="B6" s="25" t="s">
        <v>15</v>
      </c>
      <c r="C6" s="26"/>
      <c r="D6" s="29"/>
      <c r="E6" s="27"/>
      <c r="F6" s="27"/>
      <c r="G6" s="34"/>
      <c r="H6" s="30"/>
      <c r="I6" s="20"/>
      <c r="J6" s="27"/>
      <c r="K6" s="20"/>
      <c r="L6" s="29"/>
      <c r="M6" s="20"/>
      <c r="N6" s="25" t="s">
        <v>15</v>
      </c>
      <c r="O6" s="21"/>
    </row>
    <row r="7" spans="1:15" ht="16.5" thickBot="1">
      <c r="A7" s="23"/>
      <c r="B7" s="26"/>
      <c r="C7" s="28"/>
      <c r="D7" s="35"/>
      <c r="E7" s="27"/>
      <c r="F7" s="27"/>
      <c r="G7" s="34"/>
      <c r="H7" s="36"/>
      <c r="I7" s="20"/>
      <c r="J7" s="27"/>
      <c r="K7" s="37"/>
      <c r="L7" s="38"/>
      <c r="M7" s="31"/>
      <c r="N7" s="26"/>
      <c r="O7" s="21"/>
    </row>
    <row r="8" spans="1:15" ht="16.5" thickBot="1">
      <c r="A8" s="23">
        <v>16</v>
      </c>
      <c r="B8" s="29"/>
      <c r="C8" s="26"/>
      <c r="D8" s="39"/>
      <c r="E8" s="27"/>
      <c r="F8" s="25"/>
      <c r="G8" s="34"/>
      <c r="H8" s="34"/>
      <c r="I8" s="20"/>
      <c r="J8" s="25"/>
      <c r="K8" s="37"/>
      <c r="L8" s="30"/>
      <c r="M8" s="20"/>
      <c r="N8" s="29"/>
      <c r="O8" s="69">
        <v>15</v>
      </c>
    </row>
    <row r="9" spans="1:15" ht="16.5" thickBot="1">
      <c r="A9" s="23"/>
      <c r="B9" s="26"/>
      <c r="C9" s="26"/>
      <c r="D9" s="26"/>
      <c r="E9" s="40"/>
      <c r="F9" s="27"/>
      <c r="G9" s="30"/>
      <c r="H9" s="36"/>
      <c r="I9" s="20"/>
      <c r="J9" s="27"/>
      <c r="K9" s="28"/>
      <c r="L9" s="26"/>
      <c r="M9" s="20"/>
      <c r="N9" s="26"/>
      <c r="O9" s="21"/>
    </row>
    <row r="10" spans="1:15" ht="16.5" thickBot="1">
      <c r="A10" s="23"/>
      <c r="B10" s="26"/>
      <c r="C10" s="26"/>
      <c r="D10" s="25" t="s">
        <v>15</v>
      </c>
      <c r="E10" s="41"/>
      <c r="F10" s="29"/>
      <c r="G10" s="36"/>
      <c r="H10" s="34"/>
      <c r="I10" s="42"/>
      <c r="J10" s="29"/>
      <c r="K10" s="20"/>
      <c r="L10" s="25" t="s">
        <v>15</v>
      </c>
      <c r="M10" s="20"/>
      <c r="N10" s="26"/>
      <c r="O10" s="21"/>
    </row>
    <row r="11" spans="1:15" ht="16.5" thickBot="1">
      <c r="A11" s="23"/>
      <c r="B11" s="26"/>
      <c r="C11" s="26"/>
      <c r="D11" s="26"/>
      <c r="E11" s="43"/>
      <c r="F11" s="34"/>
      <c r="G11" s="31"/>
      <c r="H11" s="36"/>
      <c r="I11" s="28"/>
      <c r="J11" s="27"/>
      <c r="K11" s="44"/>
      <c r="L11" s="26"/>
      <c r="M11" s="20"/>
      <c r="N11" s="26"/>
      <c r="O11" s="21"/>
    </row>
    <row r="12" spans="1:15" ht="16.5" thickBot="1">
      <c r="A12" s="23">
        <v>8</v>
      </c>
      <c r="B12" s="29"/>
      <c r="C12" s="26"/>
      <c r="D12" s="39"/>
      <c r="E12" s="27"/>
      <c r="F12" s="30"/>
      <c r="G12" s="34"/>
      <c r="H12" s="34"/>
      <c r="I12" s="45"/>
      <c r="J12" s="30"/>
      <c r="K12" s="37"/>
      <c r="L12" s="30"/>
      <c r="M12" s="20"/>
      <c r="N12" s="29"/>
      <c r="O12" s="69">
        <v>7</v>
      </c>
    </row>
    <row r="13" spans="1:15" ht="16.5" thickBot="1">
      <c r="A13" s="23"/>
      <c r="B13" s="26"/>
      <c r="C13" s="31"/>
      <c r="D13" s="46"/>
      <c r="E13" s="27"/>
      <c r="F13" s="34"/>
      <c r="G13" s="34"/>
      <c r="H13" s="29"/>
      <c r="I13" s="45"/>
      <c r="J13" s="34"/>
      <c r="K13" s="37"/>
      <c r="L13" s="47"/>
      <c r="M13" s="28"/>
      <c r="N13" s="26"/>
      <c r="O13" s="21"/>
    </row>
    <row r="14" spans="1:15" ht="17.25" customHeight="1" thickBot="1">
      <c r="A14" s="23"/>
      <c r="B14" s="25" t="s">
        <v>15</v>
      </c>
      <c r="C14" s="26"/>
      <c r="D14" s="29"/>
      <c r="E14" s="27"/>
      <c r="F14" s="34"/>
      <c r="G14" s="36"/>
      <c r="H14" s="166" t="s">
        <v>16</v>
      </c>
      <c r="I14" s="45"/>
      <c r="J14" s="34"/>
      <c r="K14" s="20"/>
      <c r="L14" s="29"/>
      <c r="M14" s="20"/>
      <c r="N14" s="25" t="s">
        <v>15</v>
      </c>
      <c r="O14" s="21"/>
    </row>
    <row r="15" spans="1:15" ht="16.5" thickBot="1">
      <c r="A15" s="23"/>
      <c r="B15" s="26"/>
      <c r="C15" s="28"/>
      <c r="D15" s="26"/>
      <c r="E15" s="27"/>
      <c r="F15" s="34"/>
      <c r="G15" s="30"/>
      <c r="H15" s="167"/>
      <c r="I15" s="45"/>
      <c r="J15" s="34"/>
      <c r="K15" s="20"/>
      <c r="L15" s="26"/>
      <c r="M15" s="31"/>
      <c r="N15" s="26"/>
      <c r="O15" s="21"/>
    </row>
    <row r="16" spans="1:15" ht="16.5" thickBot="1">
      <c r="A16" s="23">
        <v>9</v>
      </c>
      <c r="B16" s="29"/>
      <c r="C16" s="26"/>
      <c r="D16" s="26"/>
      <c r="E16" s="34"/>
      <c r="F16" s="30"/>
      <c r="G16" s="30"/>
      <c r="H16" s="29"/>
      <c r="I16" s="45"/>
      <c r="J16" s="30"/>
      <c r="K16" s="20"/>
      <c r="L16" s="26"/>
      <c r="M16" s="20"/>
      <c r="N16" s="29"/>
      <c r="O16" s="69">
        <v>10</v>
      </c>
    </row>
    <row r="17" spans="1:15" ht="15.75">
      <c r="A17" s="23"/>
      <c r="B17" s="26"/>
      <c r="C17" s="26"/>
      <c r="D17" s="30"/>
      <c r="E17" s="27"/>
      <c r="F17" s="34"/>
      <c r="G17" s="30"/>
      <c r="H17" s="26"/>
      <c r="I17" s="45"/>
      <c r="J17" s="34"/>
      <c r="K17" s="20"/>
      <c r="L17" s="30"/>
      <c r="M17" s="20"/>
      <c r="N17" s="26"/>
      <c r="O17" s="21"/>
    </row>
    <row r="18" spans="1:15" ht="15.75">
      <c r="A18" s="23"/>
      <c r="B18" s="25"/>
      <c r="C18" s="26"/>
      <c r="D18" s="30"/>
      <c r="E18" s="34"/>
      <c r="F18" s="25" t="s">
        <v>15</v>
      </c>
      <c r="G18" s="48"/>
      <c r="H18" s="33"/>
      <c r="I18" s="49"/>
      <c r="J18" s="36" t="s">
        <v>15</v>
      </c>
      <c r="K18" s="20"/>
      <c r="L18" s="30"/>
      <c r="M18" s="20"/>
      <c r="N18" s="25"/>
      <c r="O18" s="21"/>
    </row>
    <row r="19" spans="1:15" ht="16.5" thickBot="1">
      <c r="A19" s="23"/>
      <c r="B19" s="25"/>
      <c r="C19" s="26"/>
      <c r="D19" s="30"/>
      <c r="E19" s="27"/>
      <c r="F19" s="34"/>
      <c r="G19" s="25"/>
      <c r="H19" s="20"/>
      <c r="I19" s="45"/>
      <c r="J19" s="34"/>
      <c r="K19" s="20"/>
      <c r="L19" s="30"/>
      <c r="M19" s="20"/>
      <c r="N19" s="25"/>
      <c r="O19" s="21"/>
    </row>
    <row r="20" spans="1:15" ht="16.5" thickBot="1">
      <c r="A20" s="23">
        <v>4</v>
      </c>
      <c r="B20" s="29"/>
      <c r="C20" s="26"/>
      <c r="D20" s="25"/>
      <c r="E20" s="27"/>
      <c r="F20" s="34"/>
      <c r="G20" s="30"/>
      <c r="H20" s="29"/>
      <c r="I20" s="45"/>
      <c r="J20" s="34"/>
      <c r="K20" s="20"/>
      <c r="L20" s="25"/>
      <c r="M20" s="20"/>
      <c r="N20" s="29"/>
      <c r="O20" s="69">
        <v>3</v>
      </c>
    </row>
    <row r="21" spans="1:15" ht="24" customHeight="1" thickBot="1">
      <c r="A21" s="23"/>
      <c r="B21" s="26"/>
      <c r="C21" s="31"/>
      <c r="D21" s="25"/>
      <c r="E21" s="27"/>
      <c r="F21" s="34"/>
      <c r="G21" s="34"/>
      <c r="H21" s="168" t="s">
        <v>17</v>
      </c>
      <c r="I21" s="45"/>
      <c r="J21" s="34"/>
      <c r="K21" s="20"/>
      <c r="L21" s="25"/>
      <c r="M21" s="28"/>
      <c r="N21" s="26"/>
      <c r="O21" s="21"/>
    </row>
    <row r="22" spans="1:15" ht="16.5" thickBot="1">
      <c r="A22" s="23"/>
      <c r="B22" s="25" t="s">
        <v>15</v>
      </c>
      <c r="C22" s="26"/>
      <c r="D22" s="29"/>
      <c r="E22" s="27"/>
      <c r="F22" s="34"/>
      <c r="G22" s="34"/>
      <c r="H22" s="169"/>
      <c r="I22" s="45"/>
      <c r="J22" s="34"/>
      <c r="K22" s="20"/>
      <c r="L22" s="29"/>
      <c r="M22" s="20"/>
      <c r="N22" s="25" t="s">
        <v>15</v>
      </c>
      <c r="O22" s="21"/>
    </row>
    <row r="23" spans="1:15" ht="16.5" thickBot="1">
      <c r="A23" s="23"/>
      <c r="B23" s="26"/>
      <c r="C23" s="28"/>
      <c r="D23" s="35"/>
      <c r="E23" s="27"/>
      <c r="F23" s="34"/>
      <c r="G23" s="34"/>
      <c r="H23" s="29"/>
      <c r="I23" s="45"/>
      <c r="J23" s="34"/>
      <c r="K23" s="37"/>
      <c r="L23" s="38"/>
      <c r="M23" s="31"/>
      <c r="N23" s="26"/>
      <c r="O23" s="21"/>
    </row>
    <row r="24" spans="1:15" ht="16.5" thickBot="1">
      <c r="A24" s="23">
        <v>13</v>
      </c>
      <c r="B24" s="29"/>
      <c r="C24" s="26"/>
      <c r="D24" s="39"/>
      <c r="E24" s="27"/>
      <c r="F24" s="34"/>
      <c r="G24" s="30"/>
      <c r="H24" s="34"/>
      <c r="I24" s="45"/>
      <c r="J24" s="34"/>
      <c r="K24" s="37"/>
      <c r="L24" s="30"/>
      <c r="M24" s="20"/>
      <c r="N24" s="29"/>
      <c r="O24" s="69">
        <v>14</v>
      </c>
    </row>
    <row r="25" spans="1:15" ht="16.5" thickBot="1">
      <c r="A25" s="23"/>
      <c r="B25" s="26"/>
      <c r="C25" s="26"/>
      <c r="D25" s="26"/>
      <c r="E25" s="40"/>
      <c r="F25" s="34"/>
      <c r="G25" s="28"/>
      <c r="H25" s="34"/>
      <c r="I25" s="31"/>
      <c r="J25" s="27"/>
      <c r="K25" s="28"/>
      <c r="L25" s="26"/>
      <c r="M25" s="20"/>
      <c r="N25" s="26"/>
      <c r="O25" s="21"/>
    </row>
    <row r="26" spans="1:15" ht="16.5" thickBot="1">
      <c r="A26" s="23"/>
      <c r="B26" s="26"/>
      <c r="C26" s="26"/>
      <c r="D26" s="25" t="s">
        <v>15</v>
      </c>
      <c r="E26" s="41"/>
      <c r="F26" s="29"/>
      <c r="G26" s="30"/>
      <c r="H26" s="34"/>
      <c r="I26" s="20"/>
      <c r="J26" s="29"/>
      <c r="K26" s="20"/>
      <c r="L26" s="25" t="s">
        <v>15</v>
      </c>
      <c r="M26" s="20"/>
      <c r="N26" s="26"/>
      <c r="O26" s="21"/>
    </row>
    <row r="27" spans="1:15" ht="16.5" thickBot="1">
      <c r="A27" s="23"/>
      <c r="B27" s="26"/>
      <c r="C27" s="26"/>
      <c r="D27" s="26"/>
      <c r="E27" s="43"/>
      <c r="F27" s="26"/>
      <c r="G27" s="34"/>
      <c r="H27" s="34"/>
      <c r="I27" s="20"/>
      <c r="J27" s="26"/>
      <c r="K27" s="31"/>
      <c r="L27" s="26"/>
      <c r="M27" s="20"/>
      <c r="N27" s="26"/>
      <c r="O27" s="21"/>
    </row>
    <row r="28" spans="1:15" ht="16.5" thickBot="1">
      <c r="A28" s="23">
        <v>5</v>
      </c>
      <c r="B28" s="29"/>
      <c r="C28" s="26"/>
      <c r="D28" s="39"/>
      <c r="E28" s="27"/>
      <c r="F28" s="27"/>
      <c r="G28" s="50"/>
      <c r="H28" s="51"/>
      <c r="I28" s="52"/>
      <c r="J28" s="27"/>
      <c r="K28" s="37"/>
      <c r="L28" s="30"/>
      <c r="M28" s="20"/>
      <c r="N28" s="29"/>
      <c r="O28" s="69">
        <v>6</v>
      </c>
    </row>
    <row r="29" spans="1:15" ht="16.5" thickBot="1">
      <c r="A29" s="23"/>
      <c r="B29" s="26"/>
      <c r="C29" s="31"/>
      <c r="D29" s="46"/>
      <c r="E29" s="27"/>
      <c r="F29" s="27"/>
      <c r="G29" s="52"/>
      <c r="H29" s="20"/>
      <c r="I29" s="52"/>
      <c r="J29" s="27"/>
      <c r="K29" s="37"/>
      <c r="L29" s="47"/>
      <c r="M29" s="28"/>
      <c r="N29" s="26"/>
      <c r="O29" s="21"/>
    </row>
    <row r="30" spans="1:15" ht="16.5" thickBot="1">
      <c r="A30" s="23"/>
      <c r="B30" s="25" t="s">
        <v>15</v>
      </c>
      <c r="C30" s="26"/>
      <c r="D30" s="29"/>
      <c r="E30" s="34"/>
      <c r="F30" s="34"/>
      <c r="G30" s="52"/>
      <c r="H30" s="51"/>
      <c r="I30" s="52"/>
      <c r="J30" s="34"/>
      <c r="K30" s="20"/>
      <c r="L30" s="29"/>
      <c r="M30" s="20"/>
      <c r="N30" s="25" t="s">
        <v>15</v>
      </c>
      <c r="O30" s="21"/>
    </row>
    <row r="31" spans="1:15" ht="16.5" thickBot="1">
      <c r="A31" s="23"/>
      <c r="B31" s="26"/>
      <c r="C31" s="28"/>
      <c r="D31" s="26"/>
      <c r="E31" s="27"/>
      <c r="G31" s="52"/>
      <c r="H31" s="50"/>
      <c r="I31" s="52"/>
      <c r="J31" s="27"/>
      <c r="K31" s="42"/>
      <c r="L31" s="26"/>
      <c r="M31" s="31"/>
      <c r="N31" s="33"/>
      <c r="O31" s="21"/>
    </row>
    <row r="32" spans="1:15" ht="16.5" thickBot="1">
      <c r="A32" s="23">
        <v>12</v>
      </c>
      <c r="B32" s="29"/>
      <c r="C32" s="26"/>
      <c r="D32" s="51"/>
      <c r="E32" s="34"/>
      <c r="G32" s="52"/>
      <c r="H32" s="52"/>
      <c r="I32" s="52"/>
      <c r="J32" s="34"/>
      <c r="K32" s="20"/>
      <c r="L32" s="26"/>
      <c r="M32" s="20"/>
      <c r="N32" s="29"/>
      <c r="O32" s="69">
        <v>11</v>
      </c>
    </row>
    <row r="33" spans="1:15" ht="15.75">
      <c r="A33" s="23"/>
      <c r="B33" s="26"/>
      <c r="C33" s="26"/>
      <c r="D33" s="20"/>
      <c r="E33" s="27"/>
      <c r="G33" s="52"/>
      <c r="H33" s="50"/>
      <c r="I33" s="52"/>
      <c r="J33" s="27"/>
      <c r="K33" s="20"/>
      <c r="L33" s="26"/>
      <c r="M33" s="20"/>
      <c r="N33" s="26"/>
      <c r="O33" s="21"/>
    </row>
    <row r="34" spans="1:15" ht="15.75">
      <c r="A34" s="25"/>
      <c r="B34" s="20"/>
      <c r="C34" s="20"/>
      <c r="D34" s="51"/>
      <c r="E34" s="20"/>
      <c r="F34" s="20"/>
      <c r="G34" s="45"/>
      <c r="H34" s="45"/>
      <c r="I34" s="45"/>
      <c r="J34" s="20"/>
      <c r="K34" s="20"/>
      <c r="L34" s="20"/>
      <c r="M34" s="20"/>
      <c r="N34" s="20"/>
      <c r="O34" s="21"/>
    </row>
    <row r="35" spans="1:15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</sheetData>
  <sheetProtection/>
  <mergeCells count="2">
    <mergeCell ref="H14:H15"/>
    <mergeCell ref="H21:H22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2018-08-13T11:06:02Z</cp:lastPrinted>
  <dcterms:created xsi:type="dcterms:W3CDTF">2013-03-24T15:13:16Z</dcterms:created>
  <dcterms:modified xsi:type="dcterms:W3CDTF">2018-08-14T08:32:27Z</dcterms:modified>
  <cp:category/>
  <cp:version/>
  <cp:contentType/>
  <cp:contentStatus/>
</cp:coreProperties>
</file>