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aila.gutke/Desktop/tiesnesis/2022 Drifts/7_stage_EE_NEZ_Livonija_semipro/"/>
    </mc:Choice>
  </mc:AlternateContent>
  <xr:revisionPtr revIDLastSave="0" documentId="13_ncr:1_{A6BBA67B-BBC5-FF46-8045-24E2DFF52A58}" xr6:coauthVersionLast="47" xr6:coauthVersionMax="47" xr10:uidLastSave="{00000000-0000-0000-0000-000000000000}"/>
  <bookViews>
    <workbookView xWindow="59220" yWindow="1020" windowWidth="29820" windowHeight="26740" activeTab="5" xr2:uid="{00000000-000D-0000-FFFF-FFFF00000000}"/>
  </bookViews>
  <sheets>
    <sheet name="DS" sheetId="36" r:id="rId1"/>
    <sheet name="QUALIFICATION" sheetId="37" r:id="rId2"/>
    <sheet name="QUALIFICATION_TOTAL" sheetId="7" r:id="rId3"/>
    <sheet name="TOP32" sheetId="39" r:id="rId4"/>
    <sheet name="TOTAL" sheetId="32" r:id="rId5"/>
    <sheet name="LIVONIA" sheetId="35" r:id="rId6"/>
    <sheet name="BALTICS" sheetId="34" r:id="rId7"/>
    <sheet name="TEAMSLV" sheetId="40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40" l="1"/>
  <c r="H14" i="40"/>
  <c r="G14" i="40"/>
  <c r="F14" i="40"/>
  <c r="K10" i="40"/>
  <c r="I9" i="40"/>
  <c r="H9" i="40"/>
  <c r="G9" i="40"/>
  <c r="F9" i="40"/>
  <c r="K5" i="40"/>
  <c r="H17" i="35" l="1"/>
  <c r="K17" i="35"/>
  <c r="N17" i="35"/>
  <c r="Q17" i="35"/>
  <c r="Q8" i="35"/>
  <c r="Q7" i="35"/>
  <c r="Q9" i="35"/>
  <c r="Q10" i="35"/>
  <c r="Q12" i="35"/>
  <c r="Q14" i="35"/>
  <c r="Q11" i="35"/>
  <c r="Q13" i="35"/>
  <c r="Q15" i="35"/>
  <c r="Q16" i="35"/>
  <c r="Q18" i="35"/>
  <c r="Q20" i="35"/>
  <c r="Q19" i="35"/>
  <c r="N8" i="35"/>
  <c r="N7" i="35"/>
  <c r="N9" i="35"/>
  <c r="N10" i="35"/>
  <c r="N12" i="35"/>
  <c r="N14" i="35"/>
  <c r="N11" i="35"/>
  <c r="N13" i="35"/>
  <c r="N15" i="35"/>
  <c r="N16" i="35"/>
  <c r="N18" i="35"/>
  <c r="N20" i="35"/>
  <c r="N19" i="35"/>
  <c r="Q6" i="35"/>
  <c r="N6" i="35"/>
  <c r="T28" i="34"/>
  <c r="Q28" i="34"/>
  <c r="N28" i="34"/>
  <c r="K28" i="34"/>
  <c r="H28" i="34"/>
  <c r="E28" i="34" s="1"/>
  <c r="T27" i="34"/>
  <c r="Q27" i="34"/>
  <c r="N27" i="34"/>
  <c r="K27" i="34"/>
  <c r="H27" i="34"/>
  <c r="E27" i="34"/>
  <c r="T26" i="34"/>
  <c r="Q26" i="34"/>
  <c r="N26" i="34"/>
  <c r="K26" i="34"/>
  <c r="H26" i="34"/>
  <c r="E26" i="34"/>
  <c r="T25" i="34"/>
  <c r="Q25" i="34"/>
  <c r="N25" i="34"/>
  <c r="K25" i="34"/>
  <c r="H25" i="34"/>
  <c r="E25" i="34"/>
  <c r="T24" i="34"/>
  <c r="Q24" i="34"/>
  <c r="N24" i="34"/>
  <c r="K24" i="34"/>
  <c r="H24" i="34"/>
  <c r="E24" i="34"/>
  <c r="T23" i="34"/>
  <c r="Q23" i="34"/>
  <c r="N23" i="34"/>
  <c r="K23" i="34"/>
  <c r="H23" i="34"/>
  <c r="E23" i="34" s="1"/>
  <c r="T22" i="34"/>
  <c r="Q22" i="34"/>
  <c r="N22" i="34"/>
  <c r="K22" i="34"/>
  <c r="H22" i="34"/>
  <c r="E22" i="34"/>
  <c r="T21" i="34"/>
  <c r="Q21" i="34"/>
  <c r="N21" i="34"/>
  <c r="K21" i="34"/>
  <c r="H21" i="34"/>
  <c r="E21" i="34"/>
  <c r="T20" i="34"/>
  <c r="Q20" i="34"/>
  <c r="N20" i="34"/>
  <c r="K20" i="34"/>
  <c r="H20" i="34"/>
  <c r="E20" i="34"/>
  <c r="T19" i="34"/>
  <c r="Q19" i="34"/>
  <c r="N19" i="34"/>
  <c r="K19" i="34"/>
  <c r="H19" i="34"/>
  <c r="E19" i="34"/>
  <c r="T18" i="34"/>
  <c r="Q18" i="34"/>
  <c r="E18" i="34" s="1"/>
  <c r="N18" i="34"/>
  <c r="K18" i="34"/>
  <c r="H18" i="34"/>
  <c r="T17" i="34"/>
  <c r="Q17" i="34"/>
  <c r="N17" i="34"/>
  <c r="K17" i="34"/>
  <c r="H17" i="34"/>
  <c r="E17" i="34"/>
  <c r="T16" i="34"/>
  <c r="Q16" i="34"/>
  <c r="E16" i="34" s="1"/>
  <c r="N16" i="34"/>
  <c r="K16" i="34"/>
  <c r="H16" i="34"/>
  <c r="T15" i="34"/>
  <c r="Q15" i="34"/>
  <c r="N15" i="34"/>
  <c r="K15" i="34"/>
  <c r="H15" i="34"/>
  <c r="E15" i="34"/>
  <c r="T14" i="34"/>
  <c r="Q14" i="34"/>
  <c r="N14" i="34"/>
  <c r="K14" i="34"/>
  <c r="H14" i="34"/>
  <c r="E14" i="34"/>
  <c r="T13" i="34"/>
  <c r="Q13" i="34"/>
  <c r="N13" i="34"/>
  <c r="K13" i="34"/>
  <c r="H13" i="34"/>
  <c r="E13" i="34"/>
  <c r="T12" i="34"/>
  <c r="Q12" i="34"/>
  <c r="N12" i="34"/>
  <c r="K12" i="34"/>
  <c r="H12" i="34"/>
  <c r="E12" i="34"/>
  <c r="T11" i="34"/>
  <c r="Q11" i="34"/>
  <c r="N11" i="34"/>
  <c r="K11" i="34"/>
  <c r="H11" i="34"/>
  <c r="E11" i="34"/>
  <c r="T10" i="34"/>
  <c r="Q10" i="34"/>
  <c r="E10" i="34" s="1"/>
  <c r="N10" i="34"/>
  <c r="K10" i="34"/>
  <c r="H10" i="34"/>
  <c r="T9" i="34"/>
  <c r="Q9" i="34"/>
  <c r="N9" i="34"/>
  <c r="K9" i="34"/>
  <c r="H9" i="34"/>
  <c r="E9" i="34"/>
  <c r="T8" i="34"/>
  <c r="Q8" i="34"/>
  <c r="N8" i="34"/>
  <c r="K8" i="34"/>
  <c r="H8" i="34"/>
  <c r="E8" i="34"/>
  <c r="T7" i="34"/>
  <c r="Q7" i="34"/>
  <c r="N7" i="34"/>
  <c r="K7" i="34"/>
  <c r="H7" i="34"/>
  <c r="E7" i="34"/>
  <c r="T6" i="34"/>
  <c r="Q6" i="34"/>
  <c r="E6" i="34" s="1"/>
  <c r="N6" i="34"/>
  <c r="K6" i="34"/>
  <c r="H6" i="34"/>
  <c r="E17" i="35" l="1"/>
  <c r="H10" i="32"/>
  <c r="E10" i="32" s="1"/>
  <c r="H11" i="32"/>
  <c r="E11" i="32" s="1"/>
  <c r="H12" i="32"/>
  <c r="E12" i="32" s="1"/>
  <c r="H13" i="32"/>
  <c r="E13" i="32" s="1"/>
  <c r="H14" i="32"/>
  <c r="E14" i="32" s="1"/>
  <c r="H15" i="32"/>
  <c r="E15" i="32" s="1"/>
  <c r="H16" i="32"/>
  <c r="E16" i="32" s="1"/>
  <c r="H17" i="32"/>
  <c r="E17" i="32" s="1"/>
  <c r="H18" i="32"/>
  <c r="E18" i="32" s="1"/>
  <c r="H19" i="32"/>
  <c r="E19" i="32" s="1"/>
  <c r="H20" i="32"/>
  <c r="E20" i="32" s="1"/>
  <c r="H21" i="32"/>
  <c r="E21" i="32" s="1"/>
  <c r="H22" i="32"/>
  <c r="E22" i="32" s="1"/>
  <c r="H23" i="32"/>
  <c r="E23" i="32" s="1"/>
  <c r="M32" i="37" l="1"/>
  <c r="M31" i="37"/>
  <c r="M30" i="37"/>
  <c r="M29" i="37"/>
  <c r="M28" i="37"/>
  <c r="M27" i="37"/>
  <c r="M26" i="37"/>
  <c r="M25" i="37"/>
  <c r="M24" i="37"/>
  <c r="M23" i="37"/>
  <c r="M22" i="37"/>
  <c r="M21" i="37"/>
  <c r="M20" i="37"/>
  <c r="M19" i="37"/>
  <c r="M18" i="37"/>
  <c r="M17" i="37"/>
  <c r="M16" i="37"/>
  <c r="M15" i="37"/>
  <c r="M14" i="37"/>
  <c r="M13" i="37"/>
  <c r="M12" i="37"/>
  <c r="M11" i="37"/>
  <c r="M10" i="37"/>
  <c r="M9" i="37"/>
  <c r="M8" i="37"/>
  <c r="M7" i="37"/>
  <c r="M6" i="37"/>
  <c r="M5" i="37"/>
  <c r="H32" i="37"/>
  <c r="H31" i="37"/>
  <c r="H30" i="37"/>
  <c r="H29" i="37"/>
  <c r="H28" i="37"/>
  <c r="H27" i="37"/>
  <c r="H26" i="37"/>
  <c r="H25" i="37"/>
  <c r="H24" i="37"/>
  <c r="H23" i="37"/>
  <c r="H22" i="37"/>
  <c r="H21" i="37"/>
  <c r="H20" i="37"/>
  <c r="H19" i="37"/>
  <c r="H18" i="37"/>
  <c r="H17" i="37"/>
  <c r="H16" i="37"/>
  <c r="H15" i="37"/>
  <c r="H14" i="37"/>
  <c r="H13" i="37"/>
  <c r="H12" i="37"/>
  <c r="H11" i="37"/>
  <c r="H10" i="37"/>
  <c r="H9" i="37"/>
  <c r="H8" i="37"/>
  <c r="H7" i="37"/>
  <c r="H6" i="37"/>
  <c r="H5" i="37"/>
  <c r="H16" i="35"/>
  <c r="K16" i="35"/>
  <c r="H11" i="35"/>
  <c r="K11" i="35"/>
  <c r="K8" i="35"/>
  <c r="K6" i="35"/>
  <c r="K9" i="35"/>
  <c r="K14" i="35"/>
  <c r="K12" i="35"/>
  <c r="K15" i="35"/>
  <c r="K7" i="35"/>
  <c r="K10" i="35"/>
  <c r="K13" i="35"/>
  <c r="K18" i="35"/>
  <c r="K20" i="35"/>
  <c r="K19" i="35"/>
  <c r="H32" i="32"/>
  <c r="E32" i="32" s="1"/>
  <c r="H19" i="35"/>
  <c r="H20" i="35"/>
  <c r="H18" i="35"/>
  <c r="H13" i="35"/>
  <c r="H10" i="35"/>
  <c r="H7" i="35"/>
  <c r="H15" i="35"/>
  <c r="H12" i="35"/>
  <c r="E12" i="35" s="1"/>
  <c r="H14" i="35"/>
  <c r="E14" i="35" s="1"/>
  <c r="H9" i="35"/>
  <c r="E9" i="35" s="1"/>
  <c r="H6" i="35"/>
  <c r="E6" i="35" s="1"/>
  <c r="H8" i="35"/>
  <c r="E8" i="35" s="1"/>
  <c r="H26" i="32"/>
  <c r="E26" i="32" s="1"/>
  <c r="H9" i="32"/>
  <c r="E9" i="32" s="1"/>
  <c r="H27" i="32"/>
  <c r="E27" i="32" s="1"/>
  <c r="H29" i="32"/>
  <c r="E29" i="32" s="1"/>
  <c r="H30" i="32"/>
  <c r="E30" i="32" s="1"/>
  <c r="H8" i="32"/>
  <c r="E8" i="32" s="1"/>
  <c r="H25" i="32"/>
  <c r="E25" i="32" s="1"/>
  <c r="H5" i="32"/>
  <c r="E5" i="32" s="1"/>
  <c r="H28" i="32"/>
  <c r="E28" i="32" s="1"/>
  <c r="H6" i="32"/>
  <c r="E6" i="32" s="1"/>
  <c r="H7" i="32"/>
  <c r="E7" i="32" s="1"/>
  <c r="H31" i="32"/>
  <c r="E31" i="32" s="1"/>
  <c r="H24" i="32"/>
  <c r="E24" i="32" s="1"/>
  <c r="E15" i="35" l="1"/>
  <c r="E7" i="35"/>
  <c r="E16" i="35"/>
  <c r="E10" i="35"/>
  <c r="E11" i="35"/>
  <c r="E13" i="35"/>
  <c r="E18" i="35"/>
  <c r="E20" i="35"/>
  <c r="E19" i="35"/>
</calcChain>
</file>

<file path=xl/sharedStrings.xml><?xml version="1.0" encoding="utf-8"?>
<sst xmlns="http://schemas.openxmlformats.org/spreadsheetml/2006/main" count="966" uniqueCount="263">
  <si>
    <t>#</t>
  </si>
  <si>
    <t>KVALIFIKĀCIJA</t>
  </si>
  <si>
    <t>TOP 16</t>
  </si>
  <si>
    <t>TOP 8</t>
  </si>
  <si>
    <t>TOP 4</t>
  </si>
  <si>
    <t>FINAL</t>
  </si>
  <si>
    <t>Battle for 3rd place</t>
  </si>
  <si>
    <t>BEST Q</t>
  </si>
  <si>
    <t>FINĀLS</t>
  </si>
  <si>
    <t>EE29</t>
  </si>
  <si>
    <t>EE21</t>
  </si>
  <si>
    <t>EE69</t>
  </si>
  <si>
    <t>Ao Vaida</t>
  </si>
  <si>
    <t>Birger Kiirend</t>
  </si>
  <si>
    <t xml:space="preserve">Edvards Žodziņš </t>
  </si>
  <si>
    <t>Hans Christian Kull</t>
  </si>
  <si>
    <t>Kristjan Salmre</t>
  </si>
  <si>
    <t>Raivis Alkšārs</t>
  </si>
  <si>
    <t>Rolands Bērziņš</t>
  </si>
  <si>
    <t>NR.P.K.</t>
  </si>
  <si>
    <t>STARTA NR.</t>
  </si>
  <si>
    <t>VĀRDS, UZVĀRDS</t>
  </si>
  <si>
    <t>KVALIFIKĀCIJA
KAUSS</t>
  </si>
  <si>
    <t>KOPVĒRTĒJUMS</t>
  </si>
  <si>
    <t>14.05-15.05.2022, BKSB, RĪGA</t>
  </si>
  <si>
    <t>PRO CLASS</t>
  </si>
  <si>
    <t>QUALIFICATION RESULTS</t>
  </si>
  <si>
    <t>Car no.</t>
  </si>
  <si>
    <t>Name Surname</t>
  </si>
  <si>
    <t>TOTAL</t>
  </si>
  <si>
    <t>Donatas Macpreiksas</t>
  </si>
  <si>
    <t>LV25</t>
  </si>
  <si>
    <t>Gediminas Ivanauskas</t>
  </si>
  <si>
    <t>LT12</t>
  </si>
  <si>
    <t>Gediminas Levickas</t>
  </si>
  <si>
    <t>Ivo Cīrulis</t>
  </si>
  <si>
    <t>LV41</t>
  </si>
  <si>
    <t>Jānis Jurka</t>
  </si>
  <si>
    <t>Kestutis Telementas</t>
  </si>
  <si>
    <t>LT04</t>
  </si>
  <si>
    <t>LV85</t>
  </si>
  <si>
    <t>Sandra Janušauskaitė</t>
  </si>
  <si>
    <t>LT10</t>
  </si>
  <si>
    <t>Valdas Vindžigelskis</t>
  </si>
  <si>
    <t>LV13</t>
  </si>
  <si>
    <t>Edgars Kroģeris</t>
  </si>
  <si>
    <t>EE11</t>
  </si>
  <si>
    <t>Kevin Pesur</t>
  </si>
  <si>
    <t>Jako Pino</t>
  </si>
  <si>
    <t xml:space="preserve">Silvestras Bieliauskas </t>
  </si>
  <si>
    <t>LT24</t>
  </si>
  <si>
    <t>LT313</t>
  </si>
  <si>
    <t>LT05</t>
  </si>
  <si>
    <t>EE30</t>
  </si>
  <si>
    <t>EE17</t>
  </si>
  <si>
    <t>LV16</t>
  </si>
  <si>
    <t>LV115</t>
  </si>
  <si>
    <t>LV09</t>
  </si>
  <si>
    <t>LIVONIA DRIFT CHAMPIONSHIP</t>
  </si>
  <si>
    <t>BALTICS DRIFT CHAMPIONSHIP</t>
  </si>
  <si>
    <t>28.05.2022, SUMMER BASH 2022, EE</t>
  </si>
  <si>
    <t>Simas Kvietkauskas</t>
  </si>
  <si>
    <t>Andrius Vasiliauskas</t>
  </si>
  <si>
    <t>Simonas Vilčinskas</t>
  </si>
  <si>
    <t>Indrė Senkutė</t>
  </si>
  <si>
    <t>17.06.-18.06.2022, LITHUANIA</t>
  </si>
  <si>
    <t>LT60</t>
  </si>
  <si>
    <t>LT54</t>
  </si>
  <si>
    <t>LT69</t>
  </si>
  <si>
    <t>LT57</t>
  </si>
  <si>
    <t>REGISTERED DRIVERS LIST</t>
  </si>
  <si>
    <t>Country</t>
  </si>
  <si>
    <t>LV9</t>
  </si>
  <si>
    <t>LV</t>
  </si>
  <si>
    <t>LV12</t>
  </si>
  <si>
    <t>Nikolass Bertāns</t>
  </si>
  <si>
    <t>EE</t>
  </si>
  <si>
    <t>EE75</t>
  </si>
  <si>
    <t>LT</t>
  </si>
  <si>
    <t>FI</t>
  </si>
  <si>
    <t>LIVONIA</t>
  </si>
  <si>
    <t>x</t>
  </si>
  <si>
    <t>QUALIFICATION</t>
  </si>
  <si>
    <t>START NR.</t>
  </si>
  <si>
    <t>DRIVER</t>
  </si>
  <si>
    <t>QUALIFICATION RUN 1</t>
  </si>
  <si>
    <t>QUALIFICATION RUN 2</t>
  </si>
  <si>
    <t>STYLE 30 p.</t>
  </si>
  <si>
    <t>LINE</t>
  </si>
  <si>
    <t>ANGLE</t>
  </si>
  <si>
    <t>FLUIDITY 15p.</t>
  </si>
  <si>
    <t>COMMITMENT 15p.</t>
  </si>
  <si>
    <t>40 p.</t>
  </si>
  <si>
    <t>30 p.</t>
  </si>
  <si>
    <t>Nikolass  Bertans</t>
  </si>
  <si>
    <t>Edvards  Zodzins</t>
  </si>
  <si>
    <t>Kristjan  Salmre</t>
  </si>
  <si>
    <t>LT4</t>
  </si>
  <si>
    <t>Donatas  Macpreikšas</t>
  </si>
  <si>
    <t>Raivis  Alksars</t>
  </si>
  <si>
    <t>Gediminas  Levickas</t>
  </si>
  <si>
    <t>Kevin  Pesur</t>
  </si>
  <si>
    <t>Jako  Pino</t>
  </si>
  <si>
    <t>Rolands  Berzins</t>
  </si>
  <si>
    <t>Edgars  Krogeris</t>
  </si>
  <si>
    <t>Ao  Vaida</t>
  </si>
  <si>
    <t>Valdas  Vindžigelskis</t>
  </si>
  <si>
    <t>Sandra  Janusauskaite</t>
  </si>
  <si>
    <t>Silvestras  Bieliauskas</t>
  </si>
  <si>
    <t>Karl-Sander  Lebbin</t>
  </si>
  <si>
    <t>28</t>
  </si>
  <si>
    <t>15</t>
  </si>
  <si>
    <t>10</t>
  </si>
  <si>
    <t>33</t>
  </si>
  <si>
    <t>21</t>
  </si>
  <si>
    <t>12</t>
  </si>
  <si>
    <t>25</t>
  </si>
  <si>
    <t>13</t>
  </si>
  <si>
    <t>35</t>
  </si>
  <si>
    <t>24</t>
  </si>
  <si>
    <t>11</t>
  </si>
  <si>
    <t>32</t>
  </si>
  <si>
    <t>22</t>
  </si>
  <si>
    <t>9</t>
  </si>
  <si>
    <t>23</t>
  </si>
  <si>
    <t>34</t>
  </si>
  <si>
    <t>29</t>
  </si>
  <si>
    <t>20</t>
  </si>
  <si>
    <t>30</t>
  </si>
  <si>
    <t>27</t>
  </si>
  <si>
    <t>19</t>
  </si>
  <si>
    <t>16</t>
  </si>
  <si>
    <t>8</t>
  </si>
  <si>
    <t>17</t>
  </si>
  <si>
    <t>6</t>
  </si>
  <si>
    <t>14</t>
  </si>
  <si>
    <t>26</t>
  </si>
  <si>
    <t>31</t>
  </si>
  <si>
    <t>0</t>
  </si>
  <si>
    <t>Q1</t>
  </si>
  <si>
    <t>Q2</t>
  </si>
  <si>
    <t>84</t>
  </si>
  <si>
    <t>80</t>
  </si>
  <si>
    <t>83</t>
  </si>
  <si>
    <t>81</t>
  </si>
  <si>
    <t>74</t>
  </si>
  <si>
    <t>82</t>
  </si>
  <si>
    <t>79</t>
  </si>
  <si>
    <t>73</t>
  </si>
  <si>
    <t>70</t>
  </si>
  <si>
    <t>78</t>
  </si>
  <si>
    <t>77</t>
  </si>
  <si>
    <t>48</t>
  </si>
  <si>
    <t>62</t>
  </si>
  <si>
    <t>49</t>
  </si>
  <si>
    <t>1.STAGE</t>
  </si>
  <si>
    <t>2.STAGE</t>
  </si>
  <si>
    <t>3.STAGE</t>
  </si>
  <si>
    <t>4.STAGE</t>
  </si>
  <si>
    <t>02.07.2022, SUURHALLI DRIFT 2022, EE</t>
  </si>
  <si>
    <t>NO</t>
  </si>
  <si>
    <t>CAR NO</t>
  </si>
  <si>
    <t>NAME SURNAME</t>
  </si>
  <si>
    <t>TOTAL CHAMPIONSHIP</t>
  </si>
  <si>
    <t>FINALS</t>
  </si>
  <si>
    <t xml:space="preserve">QUALIFICATION </t>
  </si>
  <si>
    <t xml:space="preserve">FINALS </t>
  </si>
  <si>
    <t xml:space="preserve">TOTAL </t>
  </si>
  <si>
    <t xml:space="preserve">QUALIFICATION  </t>
  </si>
  <si>
    <t xml:space="preserve">FINALS  </t>
  </si>
  <si>
    <t xml:space="preserve">TOTAL  </t>
  </si>
  <si>
    <t xml:space="preserve">QUALIFICATION   </t>
  </si>
  <si>
    <t xml:space="preserve">FINALS   </t>
  </si>
  <si>
    <t xml:space="preserve">TOTAL   </t>
  </si>
  <si>
    <t>„LIVONIA DRIFT CHAMPIONSHIP” 4. STAGE</t>
  </si>
  <si>
    <t>LT15</t>
  </si>
  <si>
    <t>Deimante Radzeviciute</t>
  </si>
  <si>
    <t>LT16</t>
  </si>
  <si>
    <t>LT26</t>
  </si>
  <si>
    <t>LV45</t>
  </si>
  <si>
    <t>Janis Bralitis</t>
  </si>
  <si>
    <t>NO46</t>
  </si>
  <si>
    <t>Marius Andrusevicius</t>
  </si>
  <si>
    <t>LT88</t>
  </si>
  <si>
    <t>Salvijus Budrys</t>
  </si>
  <si>
    <t>LT91</t>
  </si>
  <si>
    <t>Paulius Laurinkus</t>
  </si>
  <si>
    <t>LT98</t>
  </si>
  <si>
    <t>Simonas Vilcinskas</t>
  </si>
  <si>
    <t>LT99</t>
  </si>
  <si>
    <t>FI99</t>
  </si>
  <si>
    <t>Sander Kelner</t>
  </si>
  <si>
    <t>LT210</t>
  </si>
  <si>
    <t>FI222</t>
  </si>
  <si>
    <t>Eemi Kamula</t>
  </si>
  <si>
    <t>Kestutis Telmentas</t>
  </si>
  <si>
    <t>FI994</t>
  </si>
  <si>
    <t>Joni-Kristeri  Hellsten</t>
  </si>
  <si>
    <t>5</t>
  </si>
  <si>
    <t>37</t>
  </si>
  <si>
    <t>64</t>
  </si>
  <si>
    <t>13.5</t>
  </si>
  <si>
    <t>85.5</t>
  </si>
  <si>
    <t>7</t>
  </si>
  <si>
    <t>55</t>
  </si>
  <si>
    <t>68</t>
  </si>
  <si>
    <t>92</t>
  </si>
  <si>
    <t>53</t>
  </si>
  <si>
    <t>71</t>
  </si>
  <si>
    <t>76</t>
  </si>
  <si>
    <t>18</t>
  </si>
  <si>
    <t>60</t>
  </si>
  <si>
    <t>47</t>
  </si>
  <si>
    <t>LIVONIA DRIFT CHAMPIONSHIP 4. STAGE</t>
  </si>
  <si>
    <t>1</t>
  </si>
  <si>
    <t>2</t>
  </si>
  <si>
    <t>3</t>
  </si>
  <si>
    <t>4</t>
  </si>
  <si>
    <t>"South Side" NEZ Drift Championship 2022</t>
  </si>
  <si>
    <t>STREET CLASS</t>
  </si>
  <si>
    <t>TOP 32</t>
  </si>
  <si>
    <t>1ST</t>
  </si>
  <si>
    <t>2ND</t>
  </si>
  <si>
    <t>3RD</t>
  </si>
  <si>
    <t>4TH</t>
  </si>
  <si>
    <t>Kulbiloho, Estonia, 12.08-13.08.2022</t>
  </si>
  <si>
    <t>12.08-13.08.2022</t>
  </si>
  <si>
    <t>Kulbiloho, Estonia</t>
  </si>
  <si>
    <t>5.STAGE</t>
  </si>
  <si>
    <t>22.07.-23.07.2022, KURSENAI, LITHUANIA</t>
  </si>
  <si>
    <t xml:space="preserve">QUALIFICATION    </t>
  </si>
  <si>
    <t xml:space="preserve">FINALS    </t>
  </si>
  <si>
    <t xml:space="preserve">TOTAL    </t>
  </si>
  <si>
    <t>LT93</t>
  </si>
  <si>
    <t>Benediktas Čirba</t>
  </si>
  <si>
    <t>LV17</t>
  </si>
  <si>
    <t>Arturs Fedins</t>
  </si>
  <si>
    <t>12.08-13.08.2022, KULBILOHO, EE</t>
  </si>
  <si>
    <t>Jānis Brālītis</t>
  </si>
  <si>
    <t>VIETA</t>
  </si>
  <si>
    <t>KOMANDA</t>
  </si>
  <si>
    <t>DALĪBNIEKS</t>
  </si>
  <si>
    <t>Klase</t>
  </si>
  <si>
    <t>1. posms</t>
  </si>
  <si>
    <t>2. posms</t>
  </si>
  <si>
    <t>3. posms</t>
  </si>
  <si>
    <t>4. posms</t>
  </si>
  <si>
    <t>5. posms</t>
  </si>
  <si>
    <t>KOPĀ</t>
  </si>
  <si>
    <t>ANONĪMIE</t>
  </si>
  <si>
    <t>LV1</t>
  </si>
  <si>
    <t>Daniels Lācis</t>
  </si>
  <si>
    <t>SEMI PRO</t>
  </si>
  <si>
    <t>LV37</t>
  </si>
  <si>
    <t>Jānis Bērziņš</t>
  </si>
  <si>
    <t>LV54</t>
  </si>
  <si>
    <t>Rudolfs Salmanis</t>
  </si>
  <si>
    <t>VIADA TEAM</t>
  </si>
  <si>
    <t>NIKOLASS BERTĀNS</t>
  </si>
  <si>
    <t>PRO</t>
  </si>
  <si>
    <t>-</t>
  </si>
  <si>
    <t>EDGARS KROĢERIS</t>
  </si>
  <si>
    <t>LATVIJAS DRIFTA ČEMPIONĀTA KOMANDU IESKAITE SEMI PRO &amp; PRO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</si>
</sst>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26]dddd\,\ yyyy&quot;. gada &quot;d\.\ mmmm;@"/>
    <numFmt numFmtId="165" formatCode="h:mm;@"/>
    <numFmt numFmtId="166" formatCode="0.0"/>
  </numFmts>
  <fonts count="29" x14ac:knownFonts="1"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186"/>
    </font>
    <font>
      <b/>
      <sz val="12"/>
      <color theme="1"/>
      <name val="Calibri"/>
      <family val="2"/>
      <scheme val="minor"/>
    </font>
    <font>
      <sz val="10"/>
      <name val="Arial"/>
      <family val="2"/>
      <charset val="186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charset val="186"/>
      <scheme val="minor"/>
    </font>
    <font>
      <sz val="24"/>
      <color theme="1"/>
      <name val="Calibri"/>
      <family val="2"/>
      <charset val="186"/>
      <scheme val="minor"/>
    </font>
    <font>
      <sz val="26"/>
      <color indexed="8"/>
      <name val="Calibri"/>
      <family val="2"/>
      <charset val="186"/>
    </font>
    <font>
      <b/>
      <sz val="9"/>
      <name val="Calibri"/>
      <family val="2"/>
      <charset val="186"/>
    </font>
    <font>
      <sz val="26"/>
      <name val="Calibri"/>
      <family val="2"/>
      <charset val="186"/>
    </font>
    <font>
      <b/>
      <i/>
      <sz val="16"/>
      <name val="Calibri"/>
      <family val="2"/>
    </font>
    <font>
      <sz val="9"/>
      <name val="Calibri"/>
      <family val="2"/>
    </font>
    <font>
      <sz val="9"/>
      <name val="Calibri"/>
      <family val="2"/>
      <charset val="186"/>
    </font>
    <font>
      <b/>
      <sz val="11"/>
      <name val="Calibri"/>
      <family val="2"/>
      <charset val="186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0" fontId="7" fillId="0" borderId="0"/>
    <xf numFmtId="0" fontId="7" fillId="0" borderId="0"/>
  </cellStyleXfs>
  <cellXfs count="193">
    <xf numFmtId="0" fontId="0" fillId="0" borderId="0" xfId="0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2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11" fillId="0" borderId="0" xfId="0" applyFont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0" borderId="0" xfId="0" applyFont="1" applyFill="1" applyAlignment="1">
      <alignment horizontal="left"/>
    </xf>
    <xf numFmtId="0" fontId="9" fillId="0" borderId="0" xfId="0" applyFont="1" applyFill="1"/>
    <xf numFmtId="0" fontId="10" fillId="0" borderId="0" xfId="0" applyFont="1" applyAlignment="1">
      <alignment horizontal="center" vertical="center"/>
    </xf>
    <xf numFmtId="165" fontId="8" fillId="0" borderId="0" xfId="0" applyNumberFormat="1" applyFont="1" applyAlignment="1">
      <alignment horizontal="left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6" fillId="0" borderId="4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5" fillId="0" borderId="0" xfId="0" applyFont="1" applyAlignment="1">
      <alignment horizontal="left" vertical="center"/>
    </xf>
    <xf numFmtId="0" fontId="16" fillId="0" borderId="0" xfId="0" applyFont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6" fillId="0" borderId="0" xfId="0" applyNumberFormat="1" applyFont="1" applyAlignment="1">
      <alignment horizontal="center"/>
    </xf>
    <xf numFmtId="0" fontId="16" fillId="0" borderId="0" xfId="0" applyNumberFormat="1" applyFont="1" applyAlignment="1">
      <alignment horizontal="left"/>
    </xf>
    <xf numFmtId="0" fontId="13" fillId="0" borderId="0" xfId="0" applyNumberFormat="1" applyFont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7" xfId="0" applyNumberFormat="1" applyFont="1" applyBorder="1" applyAlignment="1">
      <alignment horizontal="center"/>
    </xf>
    <xf numFmtId="0" fontId="13" fillId="0" borderId="0" xfId="0" applyNumberFormat="1" applyFont="1" applyFill="1" applyAlignment="1">
      <alignment horizontal="center"/>
    </xf>
    <xf numFmtId="0" fontId="13" fillId="0" borderId="7" xfId="0" applyNumberFormat="1" applyFont="1" applyFill="1" applyBorder="1" applyAlignment="1">
      <alignment horizontal="center"/>
    </xf>
    <xf numFmtId="0" fontId="16" fillId="0" borderId="4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7" fillId="0" borderId="0" xfId="0" applyFont="1"/>
    <xf numFmtId="164" fontId="11" fillId="0" borderId="0" xfId="0" applyNumberFormat="1" applyFont="1"/>
    <xf numFmtId="164" fontId="8" fillId="0" borderId="0" xfId="0" applyNumberFormat="1" applyFont="1"/>
    <xf numFmtId="0" fontId="9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8" fillId="0" borderId="0" xfId="0" applyNumberFormat="1" applyFont="1" applyFill="1" applyAlignment="1">
      <alignment horizontal="center"/>
    </xf>
    <xf numFmtId="0" fontId="8" fillId="0" borderId="0" xfId="0" applyNumberFormat="1" applyFont="1" applyFill="1" applyAlignment="1">
      <alignment horizontal="left"/>
    </xf>
    <xf numFmtId="0" fontId="18" fillId="0" borderId="0" xfId="0" applyFont="1"/>
    <xf numFmtId="0" fontId="2" fillId="0" borderId="0" xfId="0" applyFont="1"/>
    <xf numFmtId="0" fontId="6" fillId="0" borderId="0" xfId="0" applyFont="1" applyAlignment="1">
      <alignment horizontal="right"/>
    </xf>
    <xf numFmtId="0" fontId="13" fillId="2" borderId="13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13" fillId="2" borderId="17" xfId="0" applyFont="1" applyFill="1" applyBorder="1" applyAlignment="1">
      <alignment horizontal="center"/>
    </xf>
    <xf numFmtId="16" fontId="13" fillId="4" borderId="20" xfId="0" applyNumberFormat="1" applyFont="1" applyFill="1" applyBorder="1" applyAlignment="1">
      <alignment horizontal="center"/>
    </xf>
    <xf numFmtId="16" fontId="13" fillId="5" borderId="20" xfId="0" applyNumberFormat="1" applyFont="1" applyFill="1" applyBorder="1" applyAlignment="1">
      <alignment horizontal="center"/>
    </xf>
    <xf numFmtId="16" fontId="19" fillId="6" borderId="20" xfId="0" applyNumberFormat="1" applyFont="1" applyFill="1" applyBorder="1" applyAlignment="1">
      <alignment horizontal="center"/>
    </xf>
    <xf numFmtId="16" fontId="19" fillId="6" borderId="21" xfId="0" applyNumberFormat="1" applyFont="1" applyFill="1" applyBorder="1" applyAlignment="1">
      <alignment horizontal="center"/>
    </xf>
    <xf numFmtId="16" fontId="13" fillId="2" borderId="22" xfId="0" applyNumberFormat="1" applyFont="1" applyFill="1" applyBorder="1" applyAlignment="1">
      <alignment horizontal="center"/>
    </xf>
    <xf numFmtId="0" fontId="12" fillId="7" borderId="23" xfId="0" applyFont="1" applyFill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11" fillId="7" borderId="27" xfId="0" applyFont="1" applyFill="1" applyBorder="1" applyAlignment="1">
      <alignment horizontal="center"/>
    </xf>
    <xf numFmtId="0" fontId="11" fillId="7" borderId="28" xfId="0" applyFont="1" applyFill="1" applyBorder="1" applyAlignment="1">
      <alignment horizontal="center"/>
    </xf>
    <xf numFmtId="0" fontId="12" fillId="7" borderId="19" xfId="0" applyFont="1" applyFill="1" applyBorder="1" applyAlignment="1">
      <alignment horizontal="left"/>
    </xf>
    <xf numFmtId="0" fontId="12" fillId="0" borderId="20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23" xfId="0" applyNumberFormat="1" applyFont="1" applyBorder="1" applyAlignment="1">
      <alignment horizontal="center"/>
    </xf>
    <xf numFmtId="166" fontId="12" fillId="0" borderId="24" xfId="0" applyNumberFormat="1" applyFont="1" applyBorder="1" applyAlignment="1">
      <alignment horizontal="center"/>
    </xf>
    <xf numFmtId="1" fontId="12" fillId="0" borderId="23" xfId="0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1" fontId="12" fillId="0" borderId="24" xfId="0" applyNumberFormat="1" applyFont="1" applyBorder="1" applyAlignment="1">
      <alignment horizontal="center"/>
    </xf>
    <xf numFmtId="1" fontId="12" fillId="0" borderId="25" xfId="0" applyNumberFormat="1" applyFont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1" fontId="12" fillId="0" borderId="16" xfId="0" applyNumberFormat="1" applyFont="1" applyBorder="1" applyAlignment="1">
      <alignment horizontal="center"/>
    </xf>
    <xf numFmtId="1" fontId="12" fillId="0" borderId="26" xfId="0" applyNumberFormat="1" applyFont="1" applyBorder="1" applyAlignment="1">
      <alignment horizontal="center"/>
    </xf>
    <xf numFmtId="1" fontId="12" fillId="7" borderId="1" xfId="0" applyNumberFormat="1" applyFont="1" applyFill="1" applyBorder="1" applyAlignment="1">
      <alignment horizontal="center"/>
    </xf>
    <xf numFmtId="1" fontId="12" fillId="0" borderId="20" xfId="0" applyNumberFormat="1" applyFont="1" applyBorder="1" applyAlignment="1">
      <alignment horizontal="center"/>
    </xf>
    <xf numFmtId="1" fontId="12" fillId="0" borderId="21" xfId="0" applyNumberFormat="1" applyFont="1" applyBorder="1" applyAlignment="1">
      <alignment horizontal="center"/>
    </xf>
    <xf numFmtId="1" fontId="12" fillId="0" borderId="22" xfId="0" applyNumberFormat="1" applyFont="1" applyBorder="1" applyAlignment="1">
      <alignment horizontal="center"/>
    </xf>
    <xf numFmtId="1" fontId="12" fillId="7" borderId="20" xfId="0" applyNumberFormat="1" applyFont="1" applyFill="1" applyBorder="1" applyAlignment="1">
      <alignment horizontal="center"/>
    </xf>
    <xf numFmtId="0" fontId="12" fillId="0" borderId="1" xfId="0" applyNumberFormat="1" applyFont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left"/>
    </xf>
    <xf numFmtId="0" fontId="8" fillId="0" borderId="0" xfId="0" applyNumberFormat="1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8" fillId="7" borderId="0" xfId="0" applyFont="1" applyFill="1"/>
    <xf numFmtId="0" fontId="8" fillId="7" borderId="0" xfId="0" applyFont="1" applyFill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0" fontId="12" fillId="7" borderId="0" xfId="0" applyFont="1" applyFill="1" applyAlignment="1">
      <alignment horizontal="center"/>
    </xf>
    <xf numFmtId="0" fontId="10" fillId="7" borderId="0" xfId="0" applyFont="1" applyFill="1" applyAlignment="1">
      <alignment vertical="center"/>
    </xf>
    <xf numFmtId="0" fontId="12" fillId="7" borderId="0" xfId="0" applyFont="1" applyFill="1"/>
    <xf numFmtId="0" fontId="12" fillId="7" borderId="0" xfId="0" applyFont="1" applyFill="1" applyAlignment="1">
      <alignment vertical="center"/>
    </xf>
    <xf numFmtId="0" fontId="11" fillId="7" borderId="0" xfId="0" applyFont="1" applyFill="1"/>
    <xf numFmtId="0" fontId="6" fillId="7" borderId="0" xfId="0" applyFont="1" applyFill="1" applyAlignment="1">
      <alignment horizontal="center" vertical="center"/>
    </xf>
    <xf numFmtId="0" fontId="6" fillId="7" borderId="0" xfId="0" applyFont="1" applyFill="1"/>
    <xf numFmtId="0" fontId="1" fillId="7" borderId="0" xfId="0" applyFont="1" applyFill="1"/>
    <xf numFmtId="0" fontId="11" fillId="7" borderId="0" xfId="0" applyFont="1" applyFill="1" applyAlignment="1">
      <alignment horizontal="center"/>
    </xf>
    <xf numFmtId="0" fontId="11" fillId="7" borderId="0" xfId="0" applyFont="1" applyFill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12" fillId="7" borderId="6" xfId="0" applyFont="1" applyFill="1" applyBorder="1"/>
    <xf numFmtId="0" fontId="12" fillId="7" borderId="5" xfId="0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horizontal="center" vertical="center"/>
    </xf>
    <xf numFmtId="0" fontId="12" fillId="7" borderId="7" xfId="0" applyFont="1" applyFill="1" applyBorder="1"/>
    <xf numFmtId="0" fontId="14" fillId="8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13" fillId="2" borderId="9" xfId="0" applyFont="1" applyFill="1" applyBorder="1" applyAlignment="1">
      <alignment horizontal="center" wrapText="1"/>
    </xf>
    <xf numFmtId="0" fontId="13" fillId="2" borderId="14" xfId="0" applyFont="1" applyFill="1" applyBorder="1" applyAlignment="1">
      <alignment horizontal="center" wrapText="1"/>
    </xf>
    <xf numFmtId="0" fontId="13" fillId="2" borderId="18" xfId="0" applyFont="1" applyFill="1" applyBorder="1" applyAlignment="1">
      <alignment horizontal="center" wrapText="1"/>
    </xf>
    <xf numFmtId="0" fontId="13" fillId="2" borderId="10" xfId="0" applyFont="1" applyFill="1" applyBorder="1" applyAlignment="1">
      <alignment horizontal="center"/>
    </xf>
    <xf numFmtId="0" fontId="13" fillId="2" borderId="15" xfId="0" applyFont="1" applyFill="1" applyBorder="1" applyAlignment="1">
      <alignment horizontal="center"/>
    </xf>
    <xf numFmtId="0" fontId="13" fillId="2" borderId="19" xfId="0" applyFont="1" applyFill="1" applyBorder="1" applyAlignment="1">
      <alignment horizontal="center"/>
    </xf>
    <xf numFmtId="0" fontId="13" fillId="3" borderId="11" xfId="0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/>
    </xf>
    <xf numFmtId="0" fontId="13" fillId="6" borderId="16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7" borderId="0" xfId="0" applyFont="1" applyFill="1" applyAlignment="1">
      <alignment horizontal="center"/>
    </xf>
    <xf numFmtId="0" fontId="10" fillId="7" borderId="0" xfId="0" applyFont="1" applyFill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0" fontId="11" fillId="7" borderId="0" xfId="0" applyFont="1" applyFill="1" applyAlignment="1">
      <alignment horizontal="center"/>
    </xf>
    <xf numFmtId="0" fontId="6" fillId="7" borderId="2" xfId="0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horizontal="center"/>
    </xf>
    <xf numFmtId="0" fontId="23" fillId="0" borderId="29" xfId="0" applyFont="1" applyBorder="1" applyAlignment="1">
      <alignment horizontal="center" vertical="center" shrinkToFit="1"/>
    </xf>
    <xf numFmtId="0" fontId="23" fillId="0" borderId="30" xfId="0" applyFont="1" applyBorder="1" applyAlignment="1">
      <alignment horizontal="center" vertical="center" shrinkToFit="1"/>
    </xf>
    <xf numFmtId="0" fontId="23" fillId="0" borderId="31" xfId="0" applyFont="1" applyBorder="1" applyAlignment="1">
      <alignment horizontal="center" vertical="center" shrinkToFit="1"/>
    </xf>
    <xf numFmtId="0" fontId="23" fillId="0" borderId="31" xfId="0" applyFont="1" applyBorder="1" applyAlignment="1">
      <alignment vertical="center" shrinkToFit="1"/>
    </xf>
    <xf numFmtId="0" fontId="23" fillId="0" borderId="32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 shrinkToFit="1"/>
    </xf>
    <xf numFmtId="0" fontId="24" fillId="0" borderId="34" xfId="0" applyFont="1" applyBorder="1" applyAlignment="1">
      <alignment horizontal="center" vertical="center"/>
    </xf>
    <xf numFmtId="0" fontId="25" fillId="0" borderId="35" xfId="3" applyFont="1" applyBorder="1" applyAlignment="1">
      <alignment horizontal="center" vertical="center"/>
    </xf>
    <xf numFmtId="0" fontId="26" fillId="0" borderId="23" xfId="3" applyFont="1" applyBorder="1" applyAlignment="1">
      <alignment horizontal="center" vertical="center"/>
    </xf>
    <xf numFmtId="0" fontId="26" fillId="0" borderId="23" xfId="3" applyFont="1" applyBorder="1" applyAlignment="1">
      <alignment vertical="center"/>
    </xf>
    <xf numFmtId="0" fontId="26" fillId="0" borderId="1" xfId="3" applyFont="1" applyBorder="1" applyAlignment="1">
      <alignment horizontal="left" vertical="center"/>
    </xf>
    <xf numFmtId="0" fontId="27" fillId="6" borderId="1" xfId="0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2" fontId="24" fillId="0" borderId="36" xfId="0" applyNumberFormat="1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25" fillId="0" borderId="38" xfId="3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4" fillId="0" borderId="39" xfId="0" applyFont="1" applyBorder="1" applyAlignment="1">
      <alignment horizontal="center" vertical="center"/>
    </xf>
    <xf numFmtId="0" fontId="25" fillId="0" borderId="40" xfId="3" applyFont="1" applyBorder="1" applyAlignment="1">
      <alignment horizontal="center" vertical="center"/>
    </xf>
    <xf numFmtId="0" fontId="26" fillId="0" borderId="23" xfId="3" applyFont="1" applyBorder="1" applyAlignment="1">
      <alignment horizontal="left" vertical="center"/>
    </xf>
    <xf numFmtId="2" fontId="24" fillId="0" borderId="41" xfId="0" applyNumberFormat="1" applyFont="1" applyBorder="1" applyAlignment="1">
      <alignment horizontal="center" vertical="center"/>
    </xf>
    <xf numFmtId="0" fontId="24" fillId="0" borderId="42" xfId="0" applyFont="1" applyBorder="1" applyAlignment="1">
      <alignment horizontal="center" vertical="center"/>
    </xf>
    <xf numFmtId="0" fontId="25" fillId="0" borderId="43" xfId="3" applyFont="1" applyBorder="1" applyAlignment="1">
      <alignment horizontal="center" vertical="center"/>
    </xf>
    <xf numFmtId="0" fontId="26" fillId="0" borderId="1" xfId="3" applyFont="1" applyBorder="1" applyAlignment="1">
      <alignment vertical="center"/>
    </xf>
    <xf numFmtId="2" fontId="24" fillId="0" borderId="44" xfId="0" applyNumberFormat="1" applyFont="1" applyBorder="1" applyAlignment="1">
      <alignment horizontal="center" vertical="center"/>
    </xf>
    <xf numFmtId="0" fontId="24" fillId="0" borderId="45" xfId="0" applyFont="1" applyBorder="1" applyAlignment="1">
      <alignment horizontal="center" vertical="center"/>
    </xf>
    <xf numFmtId="0" fontId="25" fillId="0" borderId="46" xfId="3" applyFont="1" applyBorder="1" applyAlignment="1">
      <alignment horizontal="center" vertical="center"/>
    </xf>
    <xf numFmtId="0" fontId="26" fillId="8" borderId="20" xfId="0" applyFont="1" applyFill="1" applyBorder="1" applyAlignment="1">
      <alignment horizontal="center" vertical="center"/>
    </xf>
    <xf numFmtId="0" fontId="26" fillId="8" borderId="20" xfId="0" applyFont="1" applyFill="1" applyBorder="1" applyAlignment="1">
      <alignment vertical="center"/>
    </xf>
    <xf numFmtId="0" fontId="28" fillId="8" borderId="20" xfId="0" applyFont="1" applyFill="1" applyBorder="1" applyAlignment="1">
      <alignment horizontal="center" vertical="center"/>
    </xf>
    <xf numFmtId="2" fontId="24" fillId="0" borderId="47" xfId="0" applyNumberFormat="1" applyFont="1" applyBorder="1" applyAlignment="1">
      <alignment horizontal="center" vertical="center"/>
    </xf>
    <xf numFmtId="0" fontId="26" fillId="0" borderId="10" xfId="3" applyFont="1" applyBorder="1" applyAlignment="1">
      <alignment vertical="center"/>
    </xf>
    <xf numFmtId="0" fontId="27" fillId="6" borderId="10" xfId="0" applyFont="1" applyFill="1" applyBorder="1" applyAlignment="1">
      <alignment horizontal="center" vertical="center" wrapText="1"/>
    </xf>
  </cellXfs>
  <cellStyles count="4">
    <cellStyle name="Excel Built-in Normal" xfId="1" xr:uid="{00000000-0005-0000-0000-000000000000}"/>
    <cellStyle name="Normal" xfId="0" builtinId="0"/>
    <cellStyle name="Normal 3" xfId="3" xr:uid="{384F7C11-EF2F-5249-B210-CF96730B69FA}"/>
    <cellStyle name="Normal 9" xfId="2" xr:uid="{D97E69E2-BEDA-0042-914B-5309F355E73D}"/>
  </cellStyles>
  <dxfs count="7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43EEBE9-307B-FE44-948A-1B6930C0729F}" name="Table13" displayName="Table13" ref="B8:F36" totalsRowShown="0" headerRowDxfId="77" dataDxfId="76">
  <autoFilter ref="B8:F36" xr:uid="{243EEBE9-307B-FE44-948A-1B6930C0729F}"/>
  <tableColumns count="5">
    <tableColumn id="1" xr3:uid="{C746708C-24F3-2746-A487-D64C9AAF6915}" name="#" dataDxfId="75"/>
    <tableColumn id="2" xr3:uid="{EEB10CC6-1084-6A44-9628-39F2911FF696}" name="Car no." dataDxfId="74"/>
    <tableColumn id="3" xr3:uid="{926B7573-2240-2F40-B4CC-0DC7A1981606}" name="Name Surname" dataDxfId="73"/>
    <tableColumn id="4" xr3:uid="{36C258C9-4D05-AA4C-ADCE-204DF507A7C6}" name="Country" dataDxfId="72"/>
    <tableColumn id="5" xr3:uid="{F25F398B-95EA-1D45-8EE1-4FF071092F55}" name="LIVONIA" dataDxfId="71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9C70DCB-4A16-084D-9519-C96E1750D86C}" name="Table135" displayName="Table135" ref="B7:H35" totalsRowShown="0" headerRowDxfId="70" dataDxfId="69">
  <autoFilter ref="B7:H35" xr:uid="{21383676-882F-CE40-BD06-CF9CFCDA117D}"/>
  <sortState xmlns:xlrd2="http://schemas.microsoft.com/office/spreadsheetml/2017/richdata2" ref="B8:G35">
    <sortCondition ref="B7:B35"/>
  </sortState>
  <tableColumns count="7">
    <tableColumn id="1" xr3:uid="{3542E0A0-A8B9-3E40-B243-532A7D791282}" name="#" dataDxfId="68"/>
    <tableColumn id="2" xr3:uid="{7116605A-2395-CB49-B540-1213EDD0A90B}" name="Car no." dataDxfId="67"/>
    <tableColumn id="3" xr3:uid="{21F644C2-108A-A74D-9A61-EBC7104B3A2E}" name="Name Surname" dataDxfId="66"/>
    <tableColumn id="6" xr3:uid="{34D08AEA-B158-B749-B739-915318620943}" name="Q1" dataDxfId="65"/>
    <tableColumn id="5" xr3:uid="{DF902B2E-27F4-BE4B-AEC1-65234EF4FDBB}" name="Q2" dataDxfId="64"/>
    <tableColumn id="12" xr3:uid="{B89CA9C8-0AFD-F048-AD3F-BC80350591DB}" name="BEST Q" dataDxfId="63"/>
    <tableColumn id="4" xr3:uid="{7A82D0B9-BBBC-1C49-9735-4B2F0F4DD93B}" name="LIVONIA" dataDxfId="6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F6B5AD8-160B-7442-B04D-1E490955C8F3}" name="Table56" displayName="Table56" ref="B4:H32" totalsRowShown="0" dataDxfId="59">
  <autoFilter ref="B4:H32" xr:uid="{7F6B5AD8-160B-7442-B04D-1E490955C8F3}"/>
  <sortState xmlns:xlrd2="http://schemas.microsoft.com/office/spreadsheetml/2017/richdata2" ref="B5:H32">
    <sortCondition descending="1" ref="E4:E32"/>
  </sortState>
  <tableColumns count="7">
    <tableColumn id="1" xr3:uid="{4683A105-E944-6243-B68F-6345346DF2CC}" name="NR.P.K." dataDxfId="58"/>
    <tableColumn id="2" xr3:uid="{A0A83F38-A293-E84D-9776-24FEEC60F0AA}" name="STARTA NR." dataDxfId="57"/>
    <tableColumn id="3" xr3:uid="{9F8F5786-1847-3646-A5CF-107D5F3E6492}" name="VĀRDS, UZVĀRDS" dataDxfId="56"/>
    <tableColumn id="4" xr3:uid="{0435DCD5-C2B5-EC46-AC07-5C929460E6D3}" name="KVALIFIKĀCIJA_x000a_KAUSS" dataDxfId="55">
      <calculatedColumnFormula>Table56[[#This Row],[KOPVĒRTĒJUMS]]</calculatedColumnFormula>
    </tableColumn>
    <tableColumn id="7" xr3:uid="{2117C1C1-979D-0343-8768-9F107248641A}" name="KVALIFIKĀCIJA" dataDxfId="54"/>
    <tableColumn id="6" xr3:uid="{5AC4D162-6496-B640-A287-01783B006DCF}" name="FINĀLS" dataDxfId="53"/>
    <tableColumn id="5" xr3:uid="{EDDC6A16-95F1-3D48-B781-04C6D8869ECF}" name="KOPVĒRTĒJUMS" dataDxfId="52">
      <calculatedColumnFormula>Table56[[#This Row],[FINĀLS]]+Table56[[#This Row],[KVALIFIKĀCIJA]]</calculatedColumnFormula>
    </tableColumn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7B8EE6D-9331-DC4D-B5F2-A49301B8CAB5}" name="Table562" displayName="Table562" ref="B5:Q20" totalsRowShown="0" headerRowDxfId="45" dataDxfId="44">
  <autoFilter ref="B5:Q20" xr:uid="{77B8EE6D-9331-DC4D-B5F2-A49301B8CAB5}"/>
  <sortState xmlns:xlrd2="http://schemas.microsoft.com/office/spreadsheetml/2017/richdata2" ref="B6:Q20">
    <sortCondition descending="1" ref="E5:E20"/>
  </sortState>
  <tableColumns count="16">
    <tableColumn id="1" xr3:uid="{01D7E51F-8637-624B-965B-E1008C8957C0}" name="NO" dataDxfId="43"/>
    <tableColumn id="2" xr3:uid="{AD54A5A3-F835-894C-B05C-D53C08E493F9}" name="CAR NO" dataDxfId="42"/>
    <tableColumn id="3" xr3:uid="{D1448CFE-C8A2-7445-8451-98C225A7EAA6}" name="NAME SURNAME" dataDxfId="41"/>
    <tableColumn id="4" xr3:uid="{A6539BD9-4ABA-ED48-96B3-FEF94D317F4A}" name="TOTAL CHAMPIONSHIP" dataDxfId="40">
      <calculatedColumnFormula>Table562[[#This Row],[TOTAL]]+Table562[[#This Row],[TOTAL   ]]+Table562[[#This Row],[TOTAL ]]+Table562[[#This Row],[TOTAL  ]]</calculatedColumnFormula>
    </tableColumn>
    <tableColumn id="7" xr3:uid="{1C08D747-1318-0548-9A6F-10BF27E01E32}" name="QUALIFICATION" dataDxfId="39"/>
    <tableColumn id="6" xr3:uid="{B7040AAB-3876-224F-AB69-504C4BC732E6}" name="FINALS" dataDxfId="38"/>
    <tableColumn id="5" xr3:uid="{D9B4F5AA-3AE9-2F43-9798-482BA725FA8F}" name="TOTAL" dataDxfId="37">
      <calculatedColumnFormula>Table562[[#This Row],[FINALS]]+Table562[[#This Row],[QUALIFICATION]]</calculatedColumnFormula>
    </tableColumn>
    <tableColumn id="13" xr3:uid="{AE1F69E9-4BC6-814F-ACE2-ABB7E497566E}" name="QUALIFICATION " dataDxfId="36"/>
    <tableColumn id="12" xr3:uid="{10405854-443F-9D4C-86ED-CCB8A3C3EC3A}" name="FINALS " dataDxfId="35"/>
    <tableColumn id="11" xr3:uid="{4F234FC8-3AA1-BD47-89A1-5C5B0B9C5E35}" name="TOTAL " dataDxfId="34">
      <calculatedColumnFormula>Table562[[#This Row],[QUALIFICATION ]]+Table562[[#This Row],[FINALS ]]</calculatedColumnFormula>
    </tableColumn>
    <tableColumn id="16" xr3:uid="{1C12F53B-EBA7-E34C-89E9-361374227BAB}" name="QUALIFICATION  " dataDxfId="33"/>
    <tableColumn id="15" xr3:uid="{1D830786-CDB0-7A4B-B25C-BB208F708234}" name="FINALS  " dataDxfId="32"/>
    <tableColumn id="14" xr3:uid="{76338D32-573D-9049-9737-016CB942D5B3}" name="TOTAL  " dataDxfId="31">
      <calculatedColumnFormula>Table562[[#This Row],[QUALIFICATION  ]]+Table562[[#This Row],[FINALS  ]]</calculatedColumnFormula>
    </tableColumn>
    <tableColumn id="10" xr3:uid="{532617E0-3DEC-A44E-9427-ED0B36E469D2}" name="QUALIFICATION   " dataDxfId="30"/>
    <tableColumn id="9" xr3:uid="{2B7F5751-2554-2245-A179-31F964A6FAA4}" name="FINALS   " dataDxfId="29"/>
    <tableColumn id="8" xr3:uid="{231C45B3-798A-1B4F-9EF8-86A10E5B2723}" name="TOTAL   " dataDxfId="28">
      <calculatedColumnFormula>Table562[[#This Row],[QUALIFICATION   ]]+Table562[[#This Row],[FINALS   ]]</calculatedColumnFormula>
    </tableColumn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DCB0AD0-8290-A040-A0C9-BB26D85AC8BB}" name="Table5694" displayName="Table5694" ref="B5:T28" totalsRowShown="0" dataDxfId="19">
  <autoFilter ref="B5:T28" xr:uid="{BDCB0AD0-8290-A040-A0C9-BB26D85AC8BB}"/>
  <sortState xmlns:xlrd2="http://schemas.microsoft.com/office/spreadsheetml/2017/richdata2" ref="B6:T28">
    <sortCondition descending="1" ref="E5:E28"/>
  </sortState>
  <tableColumns count="19">
    <tableColumn id="1" xr3:uid="{4FFFF85E-17FC-C142-9423-A218D952A366}" name="NO" dataDxfId="18"/>
    <tableColumn id="2" xr3:uid="{6AC0ADEA-B89D-7C40-99EF-6800503C377D}" name="CAR NO" dataDxfId="17"/>
    <tableColumn id="3" xr3:uid="{CFC1A5BB-2282-9F49-9273-C533951537CA}" name="NAME SURNAME" dataDxfId="16"/>
    <tableColumn id="4" xr3:uid="{0F368315-392A-A448-8919-592AFCAB8962}" name="TOTAL CHAMPIONSHIP" dataDxfId="15">
      <calculatedColumnFormula>Table5694[[#This Row],[TOTAL]]+Table5694[[#This Row],[TOTAL    ]]+Table5694[[#This Row],[TOTAL ]]+Table5694[[#This Row],[TOTAL  ]]+Table5694[[#This Row],[TOTAL   ]]</calculatedColumnFormula>
    </tableColumn>
    <tableColumn id="7" xr3:uid="{55D10C9B-0A21-9A46-A4EF-10D9FAC0EA26}" name="QUALIFICATION" dataDxfId="14"/>
    <tableColumn id="6" xr3:uid="{46A23558-8EAA-284C-834E-906925CE5F2C}" name="FINALS" dataDxfId="13"/>
    <tableColumn id="5" xr3:uid="{DC0656EA-0D58-EA4A-A1D5-E954B6FD0DDB}" name="TOTAL" dataDxfId="12">
      <calculatedColumnFormula>Table5694[[#This Row],[QUALIFICATION]]+Table5694[[#This Row],[FINALS]]</calculatedColumnFormula>
    </tableColumn>
    <tableColumn id="13" xr3:uid="{439E6C19-39DF-CC44-8C5F-2F5874F0BEF5}" name="QUALIFICATION " dataDxfId="11"/>
    <tableColumn id="12" xr3:uid="{3F31FB01-22A6-7543-B440-E9079A3AC864}" name="FINALS " dataDxfId="10"/>
    <tableColumn id="11" xr3:uid="{FF20EE35-AD80-FA46-8D96-F5F306DAA9BE}" name="TOTAL " dataDxfId="9">
      <calculatedColumnFormula>Table5694[[#This Row],[QUALIFICATION ]]+Table5694[[#This Row],[FINALS ]]</calculatedColumnFormula>
    </tableColumn>
    <tableColumn id="16" xr3:uid="{B0B3CA87-EC8D-5A43-8D60-955A6AE2CDF5}" name="QUALIFICATION  " dataDxfId="8"/>
    <tableColumn id="15" xr3:uid="{7F339B43-FBA9-414F-AC10-C697686A8FF8}" name="FINALS  " dataDxfId="7"/>
    <tableColumn id="14" xr3:uid="{41D523ED-1958-CD43-9F06-E087C00606D1}" name="TOTAL  " dataDxfId="6">
      <calculatedColumnFormula>Table5694[[#This Row],[QUALIFICATION  ]]+Table5694[[#This Row],[FINALS  ]]</calculatedColumnFormula>
    </tableColumn>
    <tableColumn id="19" xr3:uid="{F68DD69A-006E-4741-B5C7-8A027AF6CC08}" name="QUALIFICATION   " dataDxfId="5"/>
    <tableColumn id="18" xr3:uid="{C625D37F-B3C2-834C-9A7B-C1FE5E554E66}" name="FINALS   " dataDxfId="4"/>
    <tableColumn id="17" xr3:uid="{672F42F3-F049-2E41-AFEF-098F86B9607D}" name="TOTAL   " dataDxfId="3">
      <calculatedColumnFormula>Table5694[[#This Row],[QUALIFICATION   ]]+Table5694[[#This Row],[FINALS   ]]</calculatedColumnFormula>
    </tableColumn>
    <tableColumn id="10" xr3:uid="{B967037F-325B-0242-B3EF-1B835E81459A}" name="QUALIFICATION    " dataDxfId="2"/>
    <tableColumn id="9" xr3:uid="{3B97DC9B-FBDB-344A-97E3-9DFFF0521669}" name="FINALS    " dataDxfId="1"/>
    <tableColumn id="8" xr3:uid="{26F06F10-87E6-0749-8748-04F54D587A49}" name="TOTAL    " dataDxfId="0">
      <calculatedColumnFormula>Table5694[[#This Row],[QUALIFICATION    ]]+Table5694[[#This Row],[FINALS    ]]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09BDB-860C-A44A-BC80-CDF9B536F056}">
  <dimension ref="B1:F57"/>
  <sheetViews>
    <sheetView workbookViewId="0">
      <selection activeCell="C4" sqref="C4:E4"/>
    </sheetView>
  </sheetViews>
  <sheetFormatPr baseColWidth="10" defaultColWidth="8.83203125" defaultRowHeight="15" x14ac:dyDescent="0.2"/>
  <cols>
    <col min="1" max="1" width="3.5" style="1" customWidth="1"/>
    <col min="2" max="2" width="11.1640625" style="1" customWidth="1"/>
    <col min="3" max="3" width="11.6640625" style="56" customWidth="1"/>
    <col min="4" max="4" width="26.6640625" style="1" customWidth="1"/>
    <col min="5" max="5" width="10.5" style="56" customWidth="1"/>
    <col min="6" max="6" width="9.6640625" style="56" customWidth="1"/>
    <col min="7" max="7" width="16.5" style="1" customWidth="1"/>
    <col min="8" max="8" width="24.6640625" style="1" customWidth="1"/>
    <col min="9" max="16384" width="8.83203125" style="1"/>
  </cols>
  <sheetData>
    <row r="1" spans="2:6" ht="5" customHeight="1" x14ac:dyDescent="0.2"/>
    <row r="2" spans="2:6" ht="16" customHeight="1" x14ac:dyDescent="0.2">
      <c r="C2" s="130" t="s">
        <v>218</v>
      </c>
      <c r="D2" s="130"/>
      <c r="E2" s="130"/>
      <c r="F2" s="59"/>
    </row>
    <row r="3" spans="2:6" ht="16" customHeight="1" x14ac:dyDescent="0.2">
      <c r="C3" s="130" t="s">
        <v>174</v>
      </c>
      <c r="D3" s="130"/>
      <c r="E3" s="130"/>
    </row>
    <row r="4" spans="2:6" ht="14" customHeight="1" x14ac:dyDescent="0.2">
      <c r="C4" s="131" t="s">
        <v>225</v>
      </c>
      <c r="D4" s="131"/>
      <c r="E4" s="131"/>
    </row>
    <row r="5" spans="2:6" ht="19" customHeight="1" x14ac:dyDescent="0.2">
      <c r="C5" s="132" t="s">
        <v>70</v>
      </c>
      <c r="D5" s="132"/>
      <c r="E5" s="132"/>
    </row>
    <row r="6" spans="2:6" ht="16" x14ac:dyDescent="0.2">
      <c r="C6" s="133" t="s">
        <v>25</v>
      </c>
      <c r="D6" s="133"/>
      <c r="E6" s="133"/>
    </row>
    <row r="7" spans="2:6" ht="16" x14ac:dyDescent="0.2">
      <c r="D7" s="57"/>
    </row>
    <row r="8" spans="2:6" s="4" customFormat="1" ht="16" x14ac:dyDescent="0.2">
      <c r="B8" s="18" t="s">
        <v>0</v>
      </c>
      <c r="C8" s="18" t="s">
        <v>27</v>
      </c>
      <c r="D8" s="18" t="s">
        <v>28</v>
      </c>
      <c r="E8" s="18" t="s">
        <v>71</v>
      </c>
      <c r="F8" s="18" t="s">
        <v>80</v>
      </c>
    </row>
    <row r="9" spans="2:6" x14ac:dyDescent="0.2">
      <c r="B9" s="56">
        <v>1</v>
      </c>
      <c r="C9" s="56" t="s">
        <v>39</v>
      </c>
      <c r="D9" s="34" t="s">
        <v>98</v>
      </c>
      <c r="E9" s="56" t="s">
        <v>78</v>
      </c>
    </row>
    <row r="10" spans="2:6" x14ac:dyDescent="0.2">
      <c r="B10" s="56">
        <v>2</v>
      </c>
      <c r="C10" s="56" t="s">
        <v>57</v>
      </c>
      <c r="D10" s="34" t="s">
        <v>99</v>
      </c>
      <c r="E10" s="59" t="s">
        <v>73</v>
      </c>
      <c r="F10" s="56" t="s">
        <v>81</v>
      </c>
    </row>
    <row r="11" spans="2:6" x14ac:dyDescent="0.2">
      <c r="B11" s="56">
        <v>3</v>
      </c>
      <c r="C11" s="56" t="s">
        <v>42</v>
      </c>
      <c r="D11" s="34" t="s">
        <v>61</v>
      </c>
      <c r="E11" s="59" t="s">
        <v>78</v>
      </c>
    </row>
    <row r="12" spans="2:6" x14ac:dyDescent="0.2">
      <c r="B12" s="56">
        <v>4</v>
      </c>
      <c r="C12" s="56" t="s">
        <v>46</v>
      </c>
      <c r="D12" s="34" t="s">
        <v>101</v>
      </c>
      <c r="E12" s="59" t="s">
        <v>76</v>
      </c>
      <c r="F12" s="56" t="s">
        <v>81</v>
      </c>
    </row>
    <row r="13" spans="2:6" x14ac:dyDescent="0.2">
      <c r="B13" s="56">
        <v>5</v>
      </c>
      <c r="C13" s="56" t="s">
        <v>74</v>
      </c>
      <c r="D13" s="34" t="s">
        <v>94</v>
      </c>
      <c r="E13" s="59" t="s">
        <v>73</v>
      </c>
      <c r="F13" s="56" t="s">
        <v>81</v>
      </c>
    </row>
    <row r="14" spans="2:6" x14ac:dyDescent="0.2">
      <c r="B14" s="56">
        <v>6</v>
      </c>
      <c r="C14" s="56" t="s">
        <v>44</v>
      </c>
      <c r="D14" s="34" t="s">
        <v>104</v>
      </c>
      <c r="E14" s="59" t="s">
        <v>73</v>
      </c>
      <c r="F14" s="56" t="s">
        <v>81</v>
      </c>
    </row>
    <row r="15" spans="2:6" x14ac:dyDescent="0.2">
      <c r="B15" s="59">
        <v>7</v>
      </c>
      <c r="C15" s="65" t="s">
        <v>175</v>
      </c>
      <c r="D15" s="66" t="s">
        <v>176</v>
      </c>
      <c r="E15" s="59" t="s">
        <v>78</v>
      </c>
    </row>
    <row r="16" spans="2:6" x14ac:dyDescent="0.2">
      <c r="B16" s="59">
        <v>8</v>
      </c>
      <c r="C16" s="65" t="s">
        <v>177</v>
      </c>
      <c r="D16" s="66" t="s">
        <v>107</v>
      </c>
      <c r="E16" s="59" t="s">
        <v>78</v>
      </c>
    </row>
    <row r="17" spans="2:6" x14ac:dyDescent="0.2">
      <c r="B17" s="59">
        <v>9</v>
      </c>
      <c r="C17" s="65" t="s">
        <v>54</v>
      </c>
      <c r="D17" s="66" t="s">
        <v>102</v>
      </c>
      <c r="E17" s="59" t="s">
        <v>76</v>
      </c>
      <c r="F17" s="56" t="s">
        <v>81</v>
      </c>
    </row>
    <row r="18" spans="2:6" x14ac:dyDescent="0.2">
      <c r="B18" s="59">
        <v>10</v>
      </c>
      <c r="C18" s="65" t="s">
        <v>10</v>
      </c>
      <c r="D18" s="66" t="s">
        <v>15</v>
      </c>
      <c r="E18" s="59" t="s">
        <v>76</v>
      </c>
      <c r="F18" s="56" t="s">
        <v>81</v>
      </c>
    </row>
    <row r="19" spans="2:6" x14ac:dyDescent="0.2">
      <c r="B19" s="59">
        <v>11</v>
      </c>
      <c r="C19" s="65" t="s">
        <v>50</v>
      </c>
      <c r="D19" s="66" t="s">
        <v>108</v>
      </c>
      <c r="E19" s="59" t="s">
        <v>78</v>
      </c>
      <c r="F19" s="59"/>
    </row>
    <row r="20" spans="2:6" x14ac:dyDescent="0.2">
      <c r="B20" s="59">
        <v>12</v>
      </c>
      <c r="C20" s="65" t="s">
        <v>31</v>
      </c>
      <c r="D20" s="66" t="s">
        <v>95</v>
      </c>
      <c r="E20" s="59" t="s">
        <v>73</v>
      </c>
      <c r="F20" s="59" t="s">
        <v>81</v>
      </c>
    </row>
    <row r="21" spans="2:6" x14ac:dyDescent="0.2">
      <c r="B21" s="59">
        <v>13</v>
      </c>
      <c r="C21" s="65" t="s">
        <v>178</v>
      </c>
      <c r="D21" s="66" t="s">
        <v>100</v>
      </c>
      <c r="E21" s="59" t="s">
        <v>78</v>
      </c>
      <c r="F21" s="59"/>
    </row>
    <row r="22" spans="2:6" x14ac:dyDescent="0.2">
      <c r="B22" s="59">
        <v>14</v>
      </c>
      <c r="C22" s="65" t="s">
        <v>9</v>
      </c>
      <c r="D22" s="66" t="s">
        <v>13</v>
      </c>
      <c r="E22" s="59" t="s">
        <v>76</v>
      </c>
      <c r="F22" s="59" t="s">
        <v>81</v>
      </c>
    </row>
    <row r="23" spans="2:6" x14ac:dyDescent="0.2">
      <c r="B23" s="59">
        <v>15</v>
      </c>
      <c r="C23" s="65" t="s">
        <v>53</v>
      </c>
      <c r="D23" s="66" t="s">
        <v>105</v>
      </c>
      <c r="E23" s="59" t="s">
        <v>76</v>
      </c>
      <c r="F23" s="59" t="s">
        <v>81</v>
      </c>
    </row>
    <row r="24" spans="2:6" x14ac:dyDescent="0.2">
      <c r="B24" s="59">
        <v>16</v>
      </c>
      <c r="C24" s="65" t="s">
        <v>179</v>
      </c>
      <c r="D24" s="66" t="s">
        <v>180</v>
      </c>
      <c r="E24" s="59" t="s">
        <v>73</v>
      </c>
      <c r="F24" s="59" t="s">
        <v>81</v>
      </c>
    </row>
    <row r="25" spans="2:6" x14ac:dyDescent="0.2">
      <c r="B25" s="59">
        <v>17</v>
      </c>
      <c r="C25" s="65" t="s">
        <v>181</v>
      </c>
      <c r="D25" s="66" t="s">
        <v>182</v>
      </c>
      <c r="E25" s="59" t="s">
        <v>160</v>
      </c>
      <c r="F25" s="59"/>
    </row>
    <row r="26" spans="2:6" x14ac:dyDescent="0.2">
      <c r="B26" s="59">
        <v>18</v>
      </c>
      <c r="C26" s="65" t="s">
        <v>11</v>
      </c>
      <c r="D26" s="66" t="s">
        <v>96</v>
      </c>
      <c r="E26" s="59" t="s">
        <v>76</v>
      </c>
      <c r="F26" s="59" t="s">
        <v>81</v>
      </c>
    </row>
    <row r="27" spans="2:6" x14ac:dyDescent="0.2">
      <c r="B27" s="59">
        <v>19</v>
      </c>
      <c r="C27" s="65" t="s">
        <v>40</v>
      </c>
      <c r="D27" s="66" t="s">
        <v>103</v>
      </c>
      <c r="E27" s="59" t="s">
        <v>73</v>
      </c>
      <c r="F27" s="59" t="s">
        <v>81</v>
      </c>
    </row>
    <row r="28" spans="2:6" x14ac:dyDescent="0.2">
      <c r="B28" s="59">
        <v>20</v>
      </c>
      <c r="C28" s="65" t="s">
        <v>183</v>
      </c>
      <c r="D28" s="66" t="s">
        <v>184</v>
      </c>
      <c r="E28" s="59" t="s">
        <v>78</v>
      </c>
      <c r="F28" s="59"/>
    </row>
    <row r="29" spans="2:6" x14ac:dyDescent="0.2">
      <c r="B29" s="59">
        <v>21</v>
      </c>
      <c r="C29" s="65" t="s">
        <v>185</v>
      </c>
      <c r="D29" s="66" t="s">
        <v>186</v>
      </c>
      <c r="E29" s="59" t="s">
        <v>78</v>
      </c>
      <c r="F29" s="59"/>
    </row>
    <row r="30" spans="2:6" x14ac:dyDescent="0.2">
      <c r="B30" s="59">
        <v>22</v>
      </c>
      <c r="C30" s="65" t="s">
        <v>187</v>
      </c>
      <c r="D30" s="66" t="s">
        <v>188</v>
      </c>
      <c r="E30" s="59" t="s">
        <v>78</v>
      </c>
      <c r="F30" s="59"/>
    </row>
    <row r="31" spans="2:6" x14ac:dyDescent="0.2">
      <c r="B31" s="59">
        <v>23</v>
      </c>
      <c r="C31" s="65" t="s">
        <v>189</v>
      </c>
      <c r="D31" s="66" t="s">
        <v>62</v>
      </c>
      <c r="E31" s="59" t="s">
        <v>78</v>
      </c>
      <c r="F31" s="59"/>
    </row>
    <row r="32" spans="2:6" x14ac:dyDescent="0.2">
      <c r="B32" s="59">
        <v>24</v>
      </c>
      <c r="C32" s="65" t="s">
        <v>190</v>
      </c>
      <c r="D32" s="66" t="s">
        <v>191</v>
      </c>
      <c r="E32" s="59" t="s">
        <v>79</v>
      </c>
    </row>
    <row r="33" spans="2:5" x14ac:dyDescent="0.2">
      <c r="B33" s="59">
        <v>25</v>
      </c>
      <c r="C33" s="65" t="s">
        <v>192</v>
      </c>
      <c r="D33" s="66" t="s">
        <v>106</v>
      </c>
      <c r="E33" s="59" t="s">
        <v>78</v>
      </c>
    </row>
    <row r="34" spans="2:5" x14ac:dyDescent="0.2">
      <c r="B34" s="59">
        <v>26</v>
      </c>
      <c r="C34" s="56" t="s">
        <v>193</v>
      </c>
      <c r="D34" s="34" t="s">
        <v>194</v>
      </c>
      <c r="E34" s="59" t="s">
        <v>79</v>
      </c>
    </row>
    <row r="35" spans="2:5" x14ac:dyDescent="0.2">
      <c r="B35" s="59">
        <v>27</v>
      </c>
      <c r="C35" s="56" t="s">
        <v>51</v>
      </c>
      <c r="D35" s="34" t="s">
        <v>195</v>
      </c>
      <c r="E35" s="59" t="s">
        <v>78</v>
      </c>
    </row>
    <row r="36" spans="2:5" x14ac:dyDescent="0.2">
      <c r="B36" s="59">
        <v>28</v>
      </c>
      <c r="C36" s="56" t="s">
        <v>196</v>
      </c>
      <c r="D36" s="34" t="s">
        <v>197</v>
      </c>
      <c r="E36" s="59" t="s">
        <v>79</v>
      </c>
    </row>
    <row r="37" spans="2:5" ht="7" customHeight="1" x14ac:dyDescent="0.2">
      <c r="B37" s="61"/>
    </row>
    <row r="38" spans="2:5" x14ac:dyDescent="0.2">
      <c r="B38" s="61"/>
      <c r="C38" s="62"/>
      <c r="D38" s="62"/>
    </row>
    <row r="39" spans="2:5" x14ac:dyDescent="0.2">
      <c r="B39" s="26"/>
    </row>
    <row r="40" spans="2:5" x14ac:dyDescent="0.2">
      <c r="B40" s="2"/>
      <c r="D40" s="12"/>
      <c r="E40" s="1"/>
    </row>
    <row r="41" spans="2:5" x14ac:dyDescent="0.2">
      <c r="B41" s="2"/>
      <c r="D41" s="2"/>
    </row>
    <row r="42" spans="2:5" x14ac:dyDescent="0.2">
      <c r="B42" s="2"/>
      <c r="D42" s="2"/>
    </row>
    <row r="43" spans="2:5" x14ac:dyDescent="0.2">
      <c r="B43" s="2"/>
      <c r="D43" s="63"/>
      <c r="E43" s="1"/>
    </row>
    <row r="46" spans="2:5" x14ac:dyDescent="0.2">
      <c r="B46" s="60"/>
    </row>
    <row r="51" spans="3:4" ht="17" x14ac:dyDescent="0.2">
      <c r="C51" s="7"/>
      <c r="D51" s="7"/>
    </row>
    <row r="52" spans="3:4" x14ac:dyDescent="0.2">
      <c r="C52" s="1"/>
      <c r="D52" s="19"/>
    </row>
    <row r="53" spans="3:4" x14ac:dyDescent="0.2">
      <c r="C53" s="8"/>
      <c r="D53" s="8"/>
    </row>
    <row r="54" spans="3:4" x14ac:dyDescent="0.2">
      <c r="C54" s="9"/>
      <c r="D54" s="9"/>
    </row>
    <row r="55" spans="3:4" x14ac:dyDescent="0.2">
      <c r="C55" s="1"/>
      <c r="D55" s="19"/>
    </row>
    <row r="56" spans="3:4" ht="16" x14ac:dyDescent="0.2">
      <c r="C56" s="64"/>
      <c r="D56" s="64"/>
    </row>
    <row r="57" spans="3:4" ht="16" x14ac:dyDescent="0.2">
      <c r="C57" s="10"/>
      <c r="D57" s="10"/>
    </row>
  </sheetData>
  <mergeCells count="5">
    <mergeCell ref="C2:E2"/>
    <mergeCell ref="C3:E3"/>
    <mergeCell ref="C4:E4"/>
    <mergeCell ref="C5:E5"/>
    <mergeCell ref="C6:E6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3886C-1F92-634A-B55B-34E62526EFE6}">
  <dimension ref="B1:Y47"/>
  <sheetViews>
    <sheetView workbookViewId="0">
      <selection activeCell="F46" sqref="F46"/>
    </sheetView>
  </sheetViews>
  <sheetFormatPr baseColWidth="10" defaultRowHeight="15" x14ac:dyDescent="0.2"/>
  <cols>
    <col min="1" max="1" width="8.6640625" style="1" customWidth="1"/>
    <col min="2" max="2" width="6.1640625" style="1" customWidth="1"/>
    <col min="3" max="3" width="18" style="1" customWidth="1"/>
    <col min="4" max="6" width="8.6640625" style="1" customWidth="1"/>
    <col min="7" max="7" width="11.5" style="1" customWidth="1"/>
    <col min="8" max="11" width="8.6640625" style="1" customWidth="1"/>
    <col min="12" max="12" width="11.1640625" style="1" customWidth="1"/>
    <col min="13" max="13" width="8.6640625" style="1" customWidth="1"/>
    <col min="14" max="246" width="8.83203125" style="1" customWidth="1"/>
    <col min="247" max="247" width="6.1640625" style="1" customWidth="1"/>
    <col min="248" max="248" width="18.6640625" style="1" customWidth="1"/>
    <col min="249" max="250" width="8.83203125" style="1" customWidth="1"/>
    <col min="251" max="251" width="10.5" style="1" customWidth="1"/>
    <col min="252" max="253" width="11.5" style="1" customWidth="1"/>
    <col min="254" max="254" width="7.5" style="1" customWidth="1"/>
    <col min="255" max="256" width="8.83203125" style="1" customWidth="1"/>
    <col min="257" max="257" width="10.6640625" style="1" customWidth="1"/>
    <col min="258" max="258" width="11.5" style="1" customWidth="1"/>
    <col min="259" max="259" width="10.6640625" style="1" customWidth="1"/>
    <col min="260" max="260" width="6" style="1" customWidth="1"/>
    <col min="261" max="502" width="8.83203125" style="1" customWidth="1"/>
    <col min="503" max="503" width="6.1640625" style="1" customWidth="1"/>
    <col min="504" max="504" width="18.6640625" style="1" customWidth="1"/>
    <col min="505" max="506" width="8.83203125" style="1" customWidth="1"/>
    <col min="507" max="507" width="10.5" style="1" customWidth="1"/>
    <col min="508" max="509" width="11.5" style="1" customWidth="1"/>
    <col min="510" max="510" width="7.5" style="1" customWidth="1"/>
    <col min="511" max="512" width="8.83203125" style="1" customWidth="1"/>
    <col min="513" max="513" width="10.6640625" style="1" customWidth="1"/>
    <col min="514" max="514" width="11.5" style="1" customWidth="1"/>
    <col min="515" max="515" width="10.6640625" style="1" customWidth="1"/>
    <col min="516" max="516" width="6" style="1" customWidth="1"/>
    <col min="517" max="758" width="8.83203125" style="1" customWidth="1"/>
    <col min="759" max="759" width="6.1640625" style="1" customWidth="1"/>
    <col min="760" max="760" width="18.6640625" style="1" customWidth="1"/>
    <col min="761" max="762" width="8.83203125" style="1" customWidth="1"/>
    <col min="763" max="763" width="10.5" style="1" customWidth="1"/>
    <col min="764" max="765" width="11.5" style="1" customWidth="1"/>
    <col min="766" max="766" width="7.5" style="1" customWidth="1"/>
    <col min="767" max="768" width="8.83203125" style="1" customWidth="1"/>
    <col min="769" max="769" width="10.6640625" style="1" customWidth="1"/>
    <col min="770" max="770" width="11.5" style="1" customWidth="1"/>
    <col min="771" max="771" width="10.6640625" style="1" customWidth="1"/>
    <col min="772" max="772" width="6" style="1" customWidth="1"/>
    <col min="773" max="1014" width="8.83203125" style="1" customWidth="1"/>
    <col min="1015" max="1015" width="6.1640625" style="1" customWidth="1"/>
    <col min="1016" max="1016" width="18.6640625" style="1" customWidth="1"/>
    <col min="1017" max="1018" width="8.83203125" style="1" customWidth="1"/>
    <col min="1019" max="1019" width="10.5" style="1" customWidth="1"/>
    <col min="1020" max="1021" width="11.5" style="1" customWidth="1"/>
    <col min="1022" max="1022" width="7.5" style="1" customWidth="1"/>
    <col min="1023" max="1024" width="8.83203125" style="1" customWidth="1"/>
    <col min="1025" max="1025" width="10.6640625" style="1" customWidth="1"/>
    <col min="1026" max="1026" width="11.5" style="1" customWidth="1"/>
    <col min="1027" max="1027" width="10.6640625" style="1" customWidth="1"/>
    <col min="1028" max="1028" width="6" style="1" customWidth="1"/>
    <col min="1029" max="1270" width="8.83203125" style="1" customWidth="1"/>
    <col min="1271" max="1271" width="6.1640625" style="1" customWidth="1"/>
    <col min="1272" max="1272" width="18.6640625" style="1" customWidth="1"/>
    <col min="1273" max="1274" width="8.83203125" style="1" customWidth="1"/>
    <col min="1275" max="1275" width="10.5" style="1" customWidth="1"/>
    <col min="1276" max="1277" width="11.5" style="1" customWidth="1"/>
    <col min="1278" max="1278" width="7.5" style="1" customWidth="1"/>
    <col min="1279" max="1280" width="8.83203125" style="1" customWidth="1"/>
    <col min="1281" max="1281" width="10.6640625" style="1" customWidth="1"/>
    <col min="1282" max="1282" width="11.5" style="1" customWidth="1"/>
    <col min="1283" max="1283" width="10.6640625" style="1" customWidth="1"/>
    <col min="1284" max="1284" width="6" style="1" customWidth="1"/>
    <col min="1285" max="1526" width="8.83203125" style="1" customWidth="1"/>
    <col min="1527" max="1527" width="6.1640625" style="1" customWidth="1"/>
    <col min="1528" max="1528" width="18.6640625" style="1" customWidth="1"/>
    <col min="1529" max="1530" width="8.83203125" style="1" customWidth="1"/>
    <col min="1531" max="1531" width="10.5" style="1" customWidth="1"/>
    <col min="1532" max="1533" width="11.5" style="1" customWidth="1"/>
    <col min="1534" max="1534" width="7.5" style="1" customWidth="1"/>
    <col min="1535" max="1536" width="8.83203125" style="1" customWidth="1"/>
    <col min="1537" max="1537" width="10.6640625" style="1" customWidth="1"/>
    <col min="1538" max="1538" width="11.5" style="1" customWidth="1"/>
    <col min="1539" max="1539" width="10.6640625" style="1" customWidth="1"/>
    <col min="1540" max="1540" width="6" style="1" customWidth="1"/>
    <col min="1541" max="1782" width="8.83203125" style="1" customWidth="1"/>
    <col min="1783" max="1783" width="6.1640625" style="1" customWidth="1"/>
    <col min="1784" max="1784" width="18.6640625" style="1" customWidth="1"/>
    <col min="1785" max="1786" width="8.83203125" style="1" customWidth="1"/>
    <col min="1787" max="1787" width="10.5" style="1" customWidth="1"/>
    <col min="1788" max="1789" width="11.5" style="1" customWidth="1"/>
    <col min="1790" max="1790" width="7.5" style="1" customWidth="1"/>
    <col min="1791" max="1792" width="8.83203125" style="1" customWidth="1"/>
    <col min="1793" max="1793" width="10.6640625" style="1" customWidth="1"/>
    <col min="1794" max="1794" width="11.5" style="1" customWidth="1"/>
    <col min="1795" max="1795" width="10.6640625" style="1" customWidth="1"/>
    <col min="1796" max="1796" width="6" style="1" customWidth="1"/>
    <col min="1797" max="2038" width="8.83203125" style="1" customWidth="1"/>
    <col min="2039" max="2039" width="6.1640625" style="1" customWidth="1"/>
    <col min="2040" max="2040" width="18.6640625" style="1" customWidth="1"/>
    <col min="2041" max="2042" width="8.83203125" style="1" customWidth="1"/>
    <col min="2043" max="2043" width="10.5" style="1" customWidth="1"/>
    <col min="2044" max="2045" width="11.5" style="1" customWidth="1"/>
    <col min="2046" max="2046" width="7.5" style="1" customWidth="1"/>
    <col min="2047" max="2048" width="8.83203125" style="1" customWidth="1"/>
    <col min="2049" max="2049" width="10.6640625" style="1" customWidth="1"/>
    <col min="2050" max="2050" width="11.5" style="1" customWidth="1"/>
    <col min="2051" max="2051" width="10.6640625" style="1" customWidth="1"/>
    <col min="2052" max="2052" width="6" style="1" customWidth="1"/>
    <col min="2053" max="2294" width="8.83203125" style="1" customWidth="1"/>
    <col min="2295" max="2295" width="6.1640625" style="1" customWidth="1"/>
    <col min="2296" max="2296" width="18.6640625" style="1" customWidth="1"/>
    <col min="2297" max="2298" width="8.83203125" style="1" customWidth="1"/>
    <col min="2299" max="2299" width="10.5" style="1" customWidth="1"/>
    <col min="2300" max="2301" width="11.5" style="1" customWidth="1"/>
    <col min="2302" max="2302" width="7.5" style="1" customWidth="1"/>
    <col min="2303" max="2304" width="8.83203125" style="1" customWidth="1"/>
    <col min="2305" max="2305" width="10.6640625" style="1" customWidth="1"/>
    <col min="2306" max="2306" width="11.5" style="1" customWidth="1"/>
    <col min="2307" max="2307" width="10.6640625" style="1" customWidth="1"/>
    <col min="2308" max="2308" width="6" style="1" customWidth="1"/>
    <col min="2309" max="2550" width="8.83203125" style="1" customWidth="1"/>
    <col min="2551" max="2551" width="6.1640625" style="1" customWidth="1"/>
    <col min="2552" max="2552" width="18.6640625" style="1" customWidth="1"/>
    <col min="2553" max="2554" width="8.83203125" style="1" customWidth="1"/>
    <col min="2555" max="2555" width="10.5" style="1" customWidth="1"/>
    <col min="2556" max="2557" width="11.5" style="1" customWidth="1"/>
    <col min="2558" max="2558" width="7.5" style="1" customWidth="1"/>
    <col min="2559" max="2560" width="8.83203125" style="1" customWidth="1"/>
    <col min="2561" max="2561" width="10.6640625" style="1" customWidth="1"/>
    <col min="2562" max="2562" width="11.5" style="1" customWidth="1"/>
    <col min="2563" max="2563" width="10.6640625" style="1" customWidth="1"/>
    <col min="2564" max="2564" width="6" style="1" customWidth="1"/>
    <col min="2565" max="2806" width="8.83203125" style="1" customWidth="1"/>
    <col min="2807" max="2807" width="6.1640625" style="1" customWidth="1"/>
    <col min="2808" max="2808" width="18.6640625" style="1" customWidth="1"/>
    <col min="2809" max="2810" width="8.83203125" style="1" customWidth="1"/>
    <col min="2811" max="2811" width="10.5" style="1" customWidth="1"/>
    <col min="2812" max="2813" width="11.5" style="1" customWidth="1"/>
    <col min="2814" max="2814" width="7.5" style="1" customWidth="1"/>
    <col min="2815" max="2816" width="8.83203125" style="1" customWidth="1"/>
    <col min="2817" max="2817" width="10.6640625" style="1" customWidth="1"/>
    <col min="2818" max="2818" width="11.5" style="1" customWidth="1"/>
    <col min="2819" max="2819" width="10.6640625" style="1" customWidth="1"/>
    <col min="2820" max="2820" width="6" style="1" customWidth="1"/>
    <col min="2821" max="3062" width="8.83203125" style="1" customWidth="1"/>
    <col min="3063" max="3063" width="6.1640625" style="1" customWidth="1"/>
    <col min="3064" max="3064" width="18.6640625" style="1" customWidth="1"/>
    <col min="3065" max="3066" width="8.83203125" style="1" customWidth="1"/>
    <col min="3067" max="3067" width="10.5" style="1" customWidth="1"/>
    <col min="3068" max="3069" width="11.5" style="1" customWidth="1"/>
    <col min="3070" max="3070" width="7.5" style="1" customWidth="1"/>
    <col min="3071" max="3072" width="8.83203125" style="1" customWidth="1"/>
    <col min="3073" max="3073" width="10.6640625" style="1" customWidth="1"/>
    <col min="3074" max="3074" width="11.5" style="1" customWidth="1"/>
    <col min="3075" max="3075" width="10.6640625" style="1" customWidth="1"/>
    <col min="3076" max="3076" width="6" style="1" customWidth="1"/>
    <col min="3077" max="3318" width="8.83203125" style="1" customWidth="1"/>
    <col min="3319" max="3319" width="6.1640625" style="1" customWidth="1"/>
    <col min="3320" max="3320" width="18.6640625" style="1" customWidth="1"/>
    <col min="3321" max="3322" width="8.83203125" style="1" customWidth="1"/>
    <col min="3323" max="3323" width="10.5" style="1" customWidth="1"/>
    <col min="3324" max="3325" width="11.5" style="1" customWidth="1"/>
    <col min="3326" max="3326" width="7.5" style="1" customWidth="1"/>
    <col min="3327" max="3328" width="8.83203125" style="1" customWidth="1"/>
    <col min="3329" max="3329" width="10.6640625" style="1" customWidth="1"/>
    <col min="3330" max="3330" width="11.5" style="1" customWidth="1"/>
    <col min="3331" max="3331" width="10.6640625" style="1" customWidth="1"/>
    <col min="3332" max="3332" width="6" style="1" customWidth="1"/>
    <col min="3333" max="3574" width="8.83203125" style="1" customWidth="1"/>
    <col min="3575" max="3575" width="6.1640625" style="1" customWidth="1"/>
    <col min="3576" max="3576" width="18.6640625" style="1" customWidth="1"/>
    <col min="3577" max="3578" width="8.83203125" style="1" customWidth="1"/>
    <col min="3579" max="3579" width="10.5" style="1" customWidth="1"/>
    <col min="3580" max="3581" width="11.5" style="1" customWidth="1"/>
    <col min="3582" max="3582" width="7.5" style="1" customWidth="1"/>
    <col min="3583" max="3584" width="8.83203125" style="1" customWidth="1"/>
    <col min="3585" max="3585" width="10.6640625" style="1" customWidth="1"/>
    <col min="3586" max="3586" width="11.5" style="1" customWidth="1"/>
    <col min="3587" max="3587" width="10.6640625" style="1" customWidth="1"/>
    <col min="3588" max="3588" width="6" style="1" customWidth="1"/>
    <col min="3589" max="3830" width="8.83203125" style="1" customWidth="1"/>
    <col min="3831" max="3831" width="6.1640625" style="1" customWidth="1"/>
    <col min="3832" max="3832" width="18.6640625" style="1" customWidth="1"/>
    <col min="3833" max="3834" width="8.83203125" style="1" customWidth="1"/>
    <col min="3835" max="3835" width="10.5" style="1" customWidth="1"/>
    <col min="3836" max="3837" width="11.5" style="1" customWidth="1"/>
    <col min="3838" max="3838" width="7.5" style="1" customWidth="1"/>
    <col min="3839" max="3840" width="8.83203125" style="1" customWidth="1"/>
    <col min="3841" max="3841" width="10.6640625" style="1" customWidth="1"/>
    <col min="3842" max="3842" width="11.5" style="1" customWidth="1"/>
    <col min="3843" max="3843" width="10.6640625" style="1" customWidth="1"/>
    <col min="3844" max="3844" width="6" style="1" customWidth="1"/>
    <col min="3845" max="4086" width="8.83203125" style="1" customWidth="1"/>
    <col min="4087" max="4087" width="6.1640625" style="1" customWidth="1"/>
    <col min="4088" max="4088" width="18.6640625" style="1" customWidth="1"/>
    <col min="4089" max="4090" width="8.83203125" style="1" customWidth="1"/>
    <col min="4091" max="4091" width="10.5" style="1" customWidth="1"/>
    <col min="4092" max="4093" width="11.5" style="1" customWidth="1"/>
    <col min="4094" max="4094" width="7.5" style="1" customWidth="1"/>
    <col min="4095" max="4096" width="8.83203125" style="1" customWidth="1"/>
    <col min="4097" max="4097" width="10.6640625" style="1" customWidth="1"/>
    <col min="4098" max="4098" width="11.5" style="1" customWidth="1"/>
    <col min="4099" max="4099" width="10.6640625" style="1" customWidth="1"/>
    <col min="4100" max="4100" width="6" style="1" customWidth="1"/>
    <col min="4101" max="4342" width="8.83203125" style="1" customWidth="1"/>
    <col min="4343" max="4343" width="6.1640625" style="1" customWidth="1"/>
    <col min="4344" max="4344" width="18.6640625" style="1" customWidth="1"/>
    <col min="4345" max="4346" width="8.83203125" style="1" customWidth="1"/>
    <col min="4347" max="4347" width="10.5" style="1" customWidth="1"/>
    <col min="4348" max="4349" width="11.5" style="1" customWidth="1"/>
    <col min="4350" max="4350" width="7.5" style="1" customWidth="1"/>
    <col min="4351" max="4352" width="8.83203125" style="1" customWidth="1"/>
    <col min="4353" max="4353" width="10.6640625" style="1" customWidth="1"/>
    <col min="4354" max="4354" width="11.5" style="1" customWidth="1"/>
    <col min="4355" max="4355" width="10.6640625" style="1" customWidth="1"/>
    <col min="4356" max="4356" width="6" style="1" customWidth="1"/>
    <col min="4357" max="4598" width="8.83203125" style="1" customWidth="1"/>
    <col min="4599" max="4599" width="6.1640625" style="1" customWidth="1"/>
    <col min="4600" max="4600" width="18.6640625" style="1" customWidth="1"/>
    <col min="4601" max="4602" width="8.83203125" style="1" customWidth="1"/>
    <col min="4603" max="4603" width="10.5" style="1" customWidth="1"/>
    <col min="4604" max="4605" width="11.5" style="1" customWidth="1"/>
    <col min="4606" max="4606" width="7.5" style="1" customWidth="1"/>
    <col min="4607" max="4608" width="8.83203125" style="1" customWidth="1"/>
    <col min="4609" max="4609" width="10.6640625" style="1" customWidth="1"/>
    <col min="4610" max="4610" width="11.5" style="1" customWidth="1"/>
    <col min="4611" max="4611" width="10.6640625" style="1" customWidth="1"/>
    <col min="4612" max="4612" width="6" style="1" customWidth="1"/>
    <col min="4613" max="4854" width="8.83203125" style="1" customWidth="1"/>
    <col min="4855" max="4855" width="6.1640625" style="1" customWidth="1"/>
    <col min="4856" max="4856" width="18.6640625" style="1" customWidth="1"/>
    <col min="4857" max="4858" width="8.83203125" style="1" customWidth="1"/>
    <col min="4859" max="4859" width="10.5" style="1" customWidth="1"/>
    <col min="4860" max="4861" width="11.5" style="1" customWidth="1"/>
    <col min="4862" max="4862" width="7.5" style="1" customWidth="1"/>
    <col min="4863" max="4864" width="8.83203125" style="1" customWidth="1"/>
    <col min="4865" max="4865" width="10.6640625" style="1" customWidth="1"/>
    <col min="4866" max="4866" width="11.5" style="1" customWidth="1"/>
    <col min="4867" max="4867" width="10.6640625" style="1" customWidth="1"/>
    <col min="4868" max="4868" width="6" style="1" customWidth="1"/>
    <col min="4869" max="5110" width="8.83203125" style="1" customWidth="1"/>
    <col min="5111" max="5111" width="6.1640625" style="1" customWidth="1"/>
    <col min="5112" max="5112" width="18.6640625" style="1" customWidth="1"/>
    <col min="5113" max="5114" width="8.83203125" style="1" customWidth="1"/>
    <col min="5115" max="5115" width="10.5" style="1" customWidth="1"/>
    <col min="5116" max="5117" width="11.5" style="1" customWidth="1"/>
    <col min="5118" max="5118" width="7.5" style="1" customWidth="1"/>
    <col min="5119" max="5120" width="8.83203125" style="1" customWidth="1"/>
    <col min="5121" max="5121" width="10.6640625" style="1" customWidth="1"/>
    <col min="5122" max="5122" width="11.5" style="1" customWidth="1"/>
    <col min="5123" max="5123" width="10.6640625" style="1" customWidth="1"/>
    <col min="5124" max="5124" width="6" style="1" customWidth="1"/>
    <col min="5125" max="5366" width="8.83203125" style="1" customWidth="1"/>
    <col min="5367" max="5367" width="6.1640625" style="1" customWidth="1"/>
    <col min="5368" max="5368" width="18.6640625" style="1" customWidth="1"/>
    <col min="5369" max="5370" width="8.83203125" style="1" customWidth="1"/>
    <col min="5371" max="5371" width="10.5" style="1" customWidth="1"/>
    <col min="5372" max="5373" width="11.5" style="1" customWidth="1"/>
    <col min="5374" max="5374" width="7.5" style="1" customWidth="1"/>
    <col min="5375" max="5376" width="8.83203125" style="1" customWidth="1"/>
    <col min="5377" max="5377" width="10.6640625" style="1" customWidth="1"/>
    <col min="5378" max="5378" width="11.5" style="1" customWidth="1"/>
    <col min="5379" max="5379" width="10.6640625" style="1" customWidth="1"/>
    <col min="5380" max="5380" width="6" style="1" customWidth="1"/>
    <col min="5381" max="5622" width="8.83203125" style="1" customWidth="1"/>
    <col min="5623" max="5623" width="6.1640625" style="1" customWidth="1"/>
    <col min="5624" max="5624" width="18.6640625" style="1" customWidth="1"/>
    <col min="5625" max="5626" width="8.83203125" style="1" customWidth="1"/>
    <col min="5627" max="5627" width="10.5" style="1" customWidth="1"/>
    <col min="5628" max="5629" width="11.5" style="1" customWidth="1"/>
    <col min="5630" max="5630" width="7.5" style="1" customWidth="1"/>
    <col min="5631" max="5632" width="8.83203125" style="1" customWidth="1"/>
    <col min="5633" max="5633" width="10.6640625" style="1" customWidth="1"/>
    <col min="5634" max="5634" width="11.5" style="1" customWidth="1"/>
    <col min="5635" max="5635" width="10.6640625" style="1" customWidth="1"/>
    <col min="5636" max="5636" width="6" style="1" customWidth="1"/>
    <col min="5637" max="5878" width="8.83203125" style="1" customWidth="1"/>
    <col min="5879" max="5879" width="6.1640625" style="1" customWidth="1"/>
    <col min="5880" max="5880" width="18.6640625" style="1" customWidth="1"/>
    <col min="5881" max="5882" width="8.83203125" style="1" customWidth="1"/>
    <col min="5883" max="5883" width="10.5" style="1" customWidth="1"/>
    <col min="5884" max="5885" width="11.5" style="1" customWidth="1"/>
    <col min="5886" max="5886" width="7.5" style="1" customWidth="1"/>
    <col min="5887" max="5888" width="8.83203125" style="1" customWidth="1"/>
    <col min="5889" max="5889" width="10.6640625" style="1" customWidth="1"/>
    <col min="5890" max="5890" width="11.5" style="1" customWidth="1"/>
    <col min="5891" max="5891" width="10.6640625" style="1" customWidth="1"/>
    <col min="5892" max="5892" width="6" style="1" customWidth="1"/>
    <col min="5893" max="6134" width="8.83203125" style="1" customWidth="1"/>
    <col min="6135" max="6135" width="6.1640625" style="1" customWidth="1"/>
    <col min="6136" max="6136" width="18.6640625" style="1" customWidth="1"/>
    <col min="6137" max="6138" width="8.83203125" style="1" customWidth="1"/>
    <col min="6139" max="6139" width="10.5" style="1" customWidth="1"/>
    <col min="6140" max="6141" width="11.5" style="1" customWidth="1"/>
    <col min="6142" max="6142" width="7.5" style="1" customWidth="1"/>
    <col min="6143" max="6144" width="8.83203125" style="1" customWidth="1"/>
    <col min="6145" max="6145" width="10.6640625" style="1" customWidth="1"/>
    <col min="6146" max="6146" width="11.5" style="1" customWidth="1"/>
    <col min="6147" max="6147" width="10.6640625" style="1" customWidth="1"/>
    <col min="6148" max="6148" width="6" style="1" customWidth="1"/>
    <col min="6149" max="6390" width="8.83203125" style="1" customWidth="1"/>
    <col min="6391" max="6391" width="6.1640625" style="1" customWidth="1"/>
    <col min="6392" max="6392" width="18.6640625" style="1" customWidth="1"/>
    <col min="6393" max="6394" width="8.83203125" style="1" customWidth="1"/>
    <col min="6395" max="6395" width="10.5" style="1" customWidth="1"/>
    <col min="6396" max="6397" width="11.5" style="1" customWidth="1"/>
    <col min="6398" max="6398" width="7.5" style="1" customWidth="1"/>
    <col min="6399" max="6400" width="8.83203125" style="1" customWidth="1"/>
    <col min="6401" max="6401" width="10.6640625" style="1" customWidth="1"/>
    <col min="6402" max="6402" width="11.5" style="1" customWidth="1"/>
    <col min="6403" max="6403" width="10.6640625" style="1" customWidth="1"/>
    <col min="6404" max="6404" width="6" style="1" customWidth="1"/>
    <col min="6405" max="6646" width="8.83203125" style="1" customWidth="1"/>
    <col min="6647" max="6647" width="6.1640625" style="1" customWidth="1"/>
    <col min="6648" max="6648" width="18.6640625" style="1" customWidth="1"/>
    <col min="6649" max="6650" width="8.83203125" style="1" customWidth="1"/>
    <col min="6651" max="6651" width="10.5" style="1" customWidth="1"/>
    <col min="6652" max="6653" width="11.5" style="1" customWidth="1"/>
    <col min="6654" max="6654" width="7.5" style="1" customWidth="1"/>
    <col min="6655" max="6656" width="8.83203125" style="1" customWidth="1"/>
    <col min="6657" max="6657" width="10.6640625" style="1" customWidth="1"/>
    <col min="6658" max="6658" width="11.5" style="1" customWidth="1"/>
    <col min="6659" max="6659" width="10.6640625" style="1" customWidth="1"/>
    <col min="6660" max="6660" width="6" style="1" customWidth="1"/>
    <col min="6661" max="6902" width="8.83203125" style="1" customWidth="1"/>
    <col min="6903" max="6903" width="6.1640625" style="1" customWidth="1"/>
    <col min="6904" max="6904" width="18.6640625" style="1" customWidth="1"/>
    <col min="6905" max="6906" width="8.83203125" style="1" customWidth="1"/>
    <col min="6907" max="6907" width="10.5" style="1" customWidth="1"/>
    <col min="6908" max="6909" width="11.5" style="1" customWidth="1"/>
    <col min="6910" max="6910" width="7.5" style="1" customWidth="1"/>
    <col min="6911" max="6912" width="8.83203125" style="1" customWidth="1"/>
    <col min="6913" max="6913" width="10.6640625" style="1" customWidth="1"/>
    <col min="6914" max="6914" width="11.5" style="1" customWidth="1"/>
    <col min="6915" max="6915" width="10.6640625" style="1" customWidth="1"/>
    <col min="6916" max="6916" width="6" style="1" customWidth="1"/>
    <col min="6917" max="7158" width="8.83203125" style="1" customWidth="1"/>
    <col min="7159" max="7159" width="6.1640625" style="1" customWidth="1"/>
    <col min="7160" max="7160" width="18.6640625" style="1" customWidth="1"/>
    <col min="7161" max="7162" width="8.83203125" style="1" customWidth="1"/>
    <col min="7163" max="7163" width="10.5" style="1" customWidth="1"/>
    <col min="7164" max="7165" width="11.5" style="1" customWidth="1"/>
    <col min="7166" max="7166" width="7.5" style="1" customWidth="1"/>
    <col min="7167" max="7168" width="8.83203125" style="1" customWidth="1"/>
    <col min="7169" max="7169" width="10.6640625" style="1" customWidth="1"/>
    <col min="7170" max="7170" width="11.5" style="1" customWidth="1"/>
    <col min="7171" max="7171" width="10.6640625" style="1" customWidth="1"/>
    <col min="7172" max="7172" width="6" style="1" customWidth="1"/>
    <col min="7173" max="7414" width="8.83203125" style="1" customWidth="1"/>
    <col min="7415" max="7415" width="6.1640625" style="1" customWidth="1"/>
    <col min="7416" max="7416" width="18.6640625" style="1" customWidth="1"/>
    <col min="7417" max="7418" width="8.83203125" style="1" customWidth="1"/>
    <col min="7419" max="7419" width="10.5" style="1" customWidth="1"/>
    <col min="7420" max="7421" width="11.5" style="1" customWidth="1"/>
    <col min="7422" max="7422" width="7.5" style="1" customWidth="1"/>
    <col min="7423" max="7424" width="8.83203125" style="1" customWidth="1"/>
    <col min="7425" max="7425" width="10.6640625" style="1" customWidth="1"/>
    <col min="7426" max="7426" width="11.5" style="1" customWidth="1"/>
    <col min="7427" max="7427" width="10.6640625" style="1" customWidth="1"/>
    <col min="7428" max="7428" width="6" style="1" customWidth="1"/>
    <col min="7429" max="7670" width="8.83203125" style="1" customWidth="1"/>
    <col min="7671" max="7671" width="6.1640625" style="1" customWidth="1"/>
    <col min="7672" max="7672" width="18.6640625" style="1" customWidth="1"/>
    <col min="7673" max="7674" width="8.83203125" style="1" customWidth="1"/>
    <col min="7675" max="7675" width="10.5" style="1" customWidth="1"/>
    <col min="7676" max="7677" width="11.5" style="1" customWidth="1"/>
    <col min="7678" max="7678" width="7.5" style="1" customWidth="1"/>
    <col min="7679" max="7680" width="8.83203125" style="1" customWidth="1"/>
    <col min="7681" max="7681" width="10.6640625" style="1" customWidth="1"/>
    <col min="7682" max="7682" width="11.5" style="1" customWidth="1"/>
    <col min="7683" max="7683" width="10.6640625" style="1" customWidth="1"/>
    <col min="7684" max="7684" width="6" style="1" customWidth="1"/>
    <col min="7685" max="7926" width="8.83203125" style="1" customWidth="1"/>
    <col min="7927" max="7927" width="6.1640625" style="1" customWidth="1"/>
    <col min="7928" max="7928" width="18.6640625" style="1" customWidth="1"/>
    <col min="7929" max="7930" width="8.83203125" style="1" customWidth="1"/>
    <col min="7931" max="7931" width="10.5" style="1" customWidth="1"/>
    <col min="7932" max="7933" width="11.5" style="1" customWidth="1"/>
    <col min="7934" max="7934" width="7.5" style="1" customWidth="1"/>
    <col min="7935" max="7936" width="8.83203125" style="1" customWidth="1"/>
    <col min="7937" max="7937" width="10.6640625" style="1" customWidth="1"/>
    <col min="7938" max="7938" width="11.5" style="1" customWidth="1"/>
    <col min="7939" max="7939" width="10.6640625" style="1" customWidth="1"/>
    <col min="7940" max="7940" width="6" style="1" customWidth="1"/>
    <col min="7941" max="8182" width="8.83203125" style="1" customWidth="1"/>
    <col min="8183" max="8183" width="6.1640625" style="1" customWidth="1"/>
    <col min="8184" max="8184" width="18.6640625" style="1" customWidth="1"/>
    <col min="8185" max="8186" width="8.83203125" style="1" customWidth="1"/>
    <col min="8187" max="8187" width="10.5" style="1" customWidth="1"/>
    <col min="8188" max="8189" width="11.5" style="1" customWidth="1"/>
    <col min="8190" max="8190" width="7.5" style="1" customWidth="1"/>
    <col min="8191" max="8192" width="8.83203125" style="1" customWidth="1"/>
    <col min="8193" max="8193" width="10.6640625" style="1" customWidth="1"/>
    <col min="8194" max="8194" width="11.5" style="1" customWidth="1"/>
    <col min="8195" max="8195" width="10.6640625" style="1" customWidth="1"/>
    <col min="8196" max="8196" width="6" style="1" customWidth="1"/>
    <col min="8197" max="8438" width="8.83203125" style="1" customWidth="1"/>
    <col min="8439" max="8439" width="6.1640625" style="1" customWidth="1"/>
    <col min="8440" max="8440" width="18.6640625" style="1" customWidth="1"/>
    <col min="8441" max="8442" width="8.83203125" style="1" customWidth="1"/>
    <col min="8443" max="8443" width="10.5" style="1" customWidth="1"/>
    <col min="8444" max="8445" width="11.5" style="1" customWidth="1"/>
    <col min="8446" max="8446" width="7.5" style="1" customWidth="1"/>
    <col min="8447" max="8448" width="8.83203125" style="1" customWidth="1"/>
    <col min="8449" max="8449" width="10.6640625" style="1" customWidth="1"/>
    <col min="8450" max="8450" width="11.5" style="1" customWidth="1"/>
    <col min="8451" max="8451" width="10.6640625" style="1" customWidth="1"/>
    <col min="8452" max="8452" width="6" style="1" customWidth="1"/>
    <col min="8453" max="8694" width="8.83203125" style="1" customWidth="1"/>
    <col min="8695" max="8695" width="6.1640625" style="1" customWidth="1"/>
    <col min="8696" max="8696" width="18.6640625" style="1" customWidth="1"/>
    <col min="8697" max="8698" width="8.83203125" style="1" customWidth="1"/>
    <col min="8699" max="8699" width="10.5" style="1" customWidth="1"/>
    <col min="8700" max="8701" width="11.5" style="1" customWidth="1"/>
    <col min="8702" max="8702" width="7.5" style="1" customWidth="1"/>
    <col min="8703" max="8704" width="8.83203125" style="1" customWidth="1"/>
    <col min="8705" max="8705" width="10.6640625" style="1" customWidth="1"/>
    <col min="8706" max="8706" width="11.5" style="1" customWidth="1"/>
    <col min="8707" max="8707" width="10.6640625" style="1" customWidth="1"/>
    <col min="8708" max="8708" width="6" style="1" customWidth="1"/>
    <col min="8709" max="8950" width="8.83203125" style="1" customWidth="1"/>
    <col min="8951" max="8951" width="6.1640625" style="1" customWidth="1"/>
    <col min="8952" max="8952" width="18.6640625" style="1" customWidth="1"/>
    <col min="8953" max="8954" width="8.83203125" style="1" customWidth="1"/>
    <col min="8955" max="8955" width="10.5" style="1" customWidth="1"/>
    <col min="8956" max="8957" width="11.5" style="1" customWidth="1"/>
    <col min="8958" max="8958" width="7.5" style="1" customWidth="1"/>
    <col min="8959" max="8960" width="8.83203125" style="1" customWidth="1"/>
    <col min="8961" max="8961" width="10.6640625" style="1" customWidth="1"/>
    <col min="8962" max="8962" width="11.5" style="1" customWidth="1"/>
    <col min="8963" max="8963" width="10.6640625" style="1" customWidth="1"/>
    <col min="8964" max="8964" width="6" style="1" customWidth="1"/>
    <col min="8965" max="9206" width="8.83203125" style="1" customWidth="1"/>
    <col min="9207" max="9207" width="6.1640625" style="1" customWidth="1"/>
    <col min="9208" max="9208" width="18.6640625" style="1" customWidth="1"/>
    <col min="9209" max="9210" width="8.83203125" style="1" customWidth="1"/>
    <col min="9211" max="9211" width="10.5" style="1" customWidth="1"/>
    <col min="9212" max="9213" width="11.5" style="1" customWidth="1"/>
    <col min="9214" max="9214" width="7.5" style="1" customWidth="1"/>
    <col min="9215" max="9216" width="8.83203125" style="1" customWidth="1"/>
    <col min="9217" max="9217" width="10.6640625" style="1" customWidth="1"/>
    <col min="9218" max="9218" width="11.5" style="1" customWidth="1"/>
    <col min="9219" max="9219" width="10.6640625" style="1" customWidth="1"/>
    <col min="9220" max="9220" width="6" style="1" customWidth="1"/>
    <col min="9221" max="9462" width="8.83203125" style="1" customWidth="1"/>
    <col min="9463" max="9463" width="6.1640625" style="1" customWidth="1"/>
    <col min="9464" max="9464" width="18.6640625" style="1" customWidth="1"/>
    <col min="9465" max="9466" width="8.83203125" style="1" customWidth="1"/>
    <col min="9467" max="9467" width="10.5" style="1" customWidth="1"/>
    <col min="9468" max="9469" width="11.5" style="1" customWidth="1"/>
    <col min="9470" max="9470" width="7.5" style="1" customWidth="1"/>
    <col min="9471" max="9472" width="8.83203125" style="1" customWidth="1"/>
    <col min="9473" max="9473" width="10.6640625" style="1" customWidth="1"/>
    <col min="9474" max="9474" width="11.5" style="1" customWidth="1"/>
    <col min="9475" max="9475" width="10.6640625" style="1" customWidth="1"/>
    <col min="9476" max="9476" width="6" style="1" customWidth="1"/>
    <col min="9477" max="9718" width="8.83203125" style="1" customWidth="1"/>
    <col min="9719" max="9719" width="6.1640625" style="1" customWidth="1"/>
    <col min="9720" max="9720" width="18.6640625" style="1" customWidth="1"/>
    <col min="9721" max="9722" width="8.83203125" style="1" customWidth="1"/>
    <col min="9723" max="9723" width="10.5" style="1" customWidth="1"/>
    <col min="9724" max="9725" width="11.5" style="1" customWidth="1"/>
    <col min="9726" max="9726" width="7.5" style="1" customWidth="1"/>
    <col min="9727" max="9728" width="8.83203125" style="1" customWidth="1"/>
    <col min="9729" max="9729" width="10.6640625" style="1" customWidth="1"/>
    <col min="9730" max="9730" width="11.5" style="1" customWidth="1"/>
    <col min="9731" max="9731" width="10.6640625" style="1" customWidth="1"/>
    <col min="9732" max="9732" width="6" style="1" customWidth="1"/>
    <col min="9733" max="9974" width="8.83203125" style="1" customWidth="1"/>
    <col min="9975" max="9975" width="6.1640625" style="1" customWidth="1"/>
    <col min="9976" max="9976" width="18.6640625" style="1" customWidth="1"/>
    <col min="9977" max="9978" width="8.83203125" style="1" customWidth="1"/>
    <col min="9979" max="9979" width="10.5" style="1" customWidth="1"/>
    <col min="9980" max="9981" width="11.5" style="1" customWidth="1"/>
    <col min="9982" max="9982" width="7.5" style="1" customWidth="1"/>
    <col min="9983" max="9984" width="8.83203125" style="1" customWidth="1"/>
    <col min="9985" max="9985" width="10.6640625" style="1" customWidth="1"/>
    <col min="9986" max="9986" width="11.5" style="1" customWidth="1"/>
    <col min="9987" max="9987" width="10.6640625" style="1" customWidth="1"/>
    <col min="9988" max="9988" width="6" style="1" customWidth="1"/>
    <col min="9989" max="10230" width="8.83203125" style="1" customWidth="1"/>
    <col min="10231" max="10231" width="6.1640625" style="1" customWidth="1"/>
    <col min="10232" max="10232" width="18.6640625" style="1" customWidth="1"/>
    <col min="10233" max="10234" width="8.83203125" style="1" customWidth="1"/>
    <col min="10235" max="10235" width="10.5" style="1" customWidth="1"/>
    <col min="10236" max="10237" width="11.5" style="1" customWidth="1"/>
    <col min="10238" max="10238" width="7.5" style="1" customWidth="1"/>
    <col min="10239" max="10240" width="8.83203125" style="1" customWidth="1"/>
    <col min="10241" max="10241" width="10.6640625" style="1" customWidth="1"/>
    <col min="10242" max="10242" width="11.5" style="1" customWidth="1"/>
    <col min="10243" max="10243" width="10.6640625" style="1" customWidth="1"/>
    <col min="10244" max="10244" width="6" style="1" customWidth="1"/>
    <col min="10245" max="10486" width="8.83203125" style="1" customWidth="1"/>
    <col min="10487" max="10487" width="6.1640625" style="1" customWidth="1"/>
    <col min="10488" max="10488" width="18.6640625" style="1" customWidth="1"/>
    <col min="10489" max="10490" width="8.83203125" style="1" customWidth="1"/>
    <col min="10491" max="10491" width="10.5" style="1" customWidth="1"/>
    <col min="10492" max="10493" width="11.5" style="1" customWidth="1"/>
    <col min="10494" max="10494" width="7.5" style="1" customWidth="1"/>
    <col min="10495" max="10496" width="8.83203125" style="1" customWidth="1"/>
    <col min="10497" max="10497" width="10.6640625" style="1" customWidth="1"/>
    <col min="10498" max="10498" width="11.5" style="1" customWidth="1"/>
    <col min="10499" max="10499" width="10.6640625" style="1" customWidth="1"/>
    <col min="10500" max="10500" width="6" style="1" customWidth="1"/>
    <col min="10501" max="10742" width="8.83203125" style="1" customWidth="1"/>
    <col min="10743" max="10743" width="6.1640625" style="1" customWidth="1"/>
    <col min="10744" max="10744" width="18.6640625" style="1" customWidth="1"/>
    <col min="10745" max="10746" width="8.83203125" style="1" customWidth="1"/>
    <col min="10747" max="10747" width="10.5" style="1" customWidth="1"/>
    <col min="10748" max="10749" width="11.5" style="1" customWidth="1"/>
    <col min="10750" max="10750" width="7.5" style="1" customWidth="1"/>
    <col min="10751" max="10752" width="8.83203125" style="1" customWidth="1"/>
    <col min="10753" max="10753" width="10.6640625" style="1" customWidth="1"/>
    <col min="10754" max="10754" width="11.5" style="1" customWidth="1"/>
    <col min="10755" max="10755" width="10.6640625" style="1" customWidth="1"/>
    <col min="10756" max="10756" width="6" style="1" customWidth="1"/>
    <col min="10757" max="10998" width="8.83203125" style="1" customWidth="1"/>
    <col min="10999" max="10999" width="6.1640625" style="1" customWidth="1"/>
    <col min="11000" max="11000" width="18.6640625" style="1" customWidth="1"/>
    <col min="11001" max="11002" width="8.83203125" style="1" customWidth="1"/>
    <col min="11003" max="11003" width="10.5" style="1" customWidth="1"/>
    <col min="11004" max="11005" width="11.5" style="1" customWidth="1"/>
    <col min="11006" max="11006" width="7.5" style="1" customWidth="1"/>
    <col min="11007" max="11008" width="8.83203125" style="1" customWidth="1"/>
    <col min="11009" max="11009" width="10.6640625" style="1" customWidth="1"/>
    <col min="11010" max="11010" width="11.5" style="1" customWidth="1"/>
    <col min="11011" max="11011" width="10.6640625" style="1" customWidth="1"/>
    <col min="11012" max="11012" width="6" style="1" customWidth="1"/>
    <col min="11013" max="11254" width="8.83203125" style="1" customWidth="1"/>
    <col min="11255" max="11255" width="6.1640625" style="1" customWidth="1"/>
    <col min="11256" max="11256" width="18.6640625" style="1" customWidth="1"/>
    <col min="11257" max="11258" width="8.83203125" style="1" customWidth="1"/>
    <col min="11259" max="11259" width="10.5" style="1" customWidth="1"/>
    <col min="11260" max="11261" width="11.5" style="1" customWidth="1"/>
    <col min="11262" max="11262" width="7.5" style="1" customWidth="1"/>
    <col min="11263" max="11264" width="8.83203125" style="1" customWidth="1"/>
    <col min="11265" max="11265" width="10.6640625" style="1" customWidth="1"/>
    <col min="11266" max="11266" width="11.5" style="1" customWidth="1"/>
    <col min="11267" max="11267" width="10.6640625" style="1" customWidth="1"/>
    <col min="11268" max="11268" width="6" style="1" customWidth="1"/>
    <col min="11269" max="11510" width="8.83203125" style="1" customWidth="1"/>
    <col min="11511" max="11511" width="6.1640625" style="1" customWidth="1"/>
    <col min="11512" max="11512" width="18.6640625" style="1" customWidth="1"/>
    <col min="11513" max="11514" width="8.83203125" style="1" customWidth="1"/>
    <col min="11515" max="11515" width="10.5" style="1" customWidth="1"/>
    <col min="11516" max="11517" width="11.5" style="1" customWidth="1"/>
    <col min="11518" max="11518" width="7.5" style="1" customWidth="1"/>
    <col min="11519" max="11520" width="8.83203125" style="1" customWidth="1"/>
    <col min="11521" max="11521" width="10.6640625" style="1" customWidth="1"/>
    <col min="11522" max="11522" width="11.5" style="1" customWidth="1"/>
    <col min="11523" max="11523" width="10.6640625" style="1" customWidth="1"/>
    <col min="11524" max="11524" width="6" style="1" customWidth="1"/>
    <col min="11525" max="11766" width="8.83203125" style="1" customWidth="1"/>
    <col min="11767" max="11767" width="6.1640625" style="1" customWidth="1"/>
    <col min="11768" max="11768" width="18.6640625" style="1" customWidth="1"/>
    <col min="11769" max="11770" width="8.83203125" style="1" customWidth="1"/>
    <col min="11771" max="11771" width="10.5" style="1" customWidth="1"/>
    <col min="11772" max="11773" width="11.5" style="1" customWidth="1"/>
    <col min="11774" max="11774" width="7.5" style="1" customWidth="1"/>
    <col min="11775" max="11776" width="8.83203125" style="1" customWidth="1"/>
    <col min="11777" max="11777" width="10.6640625" style="1" customWidth="1"/>
    <col min="11778" max="11778" width="11.5" style="1" customWidth="1"/>
    <col min="11779" max="11779" width="10.6640625" style="1" customWidth="1"/>
    <col min="11780" max="11780" width="6" style="1" customWidth="1"/>
    <col min="11781" max="12022" width="8.83203125" style="1" customWidth="1"/>
    <col min="12023" max="12023" width="6.1640625" style="1" customWidth="1"/>
    <col min="12024" max="12024" width="18.6640625" style="1" customWidth="1"/>
    <col min="12025" max="12026" width="8.83203125" style="1" customWidth="1"/>
    <col min="12027" max="12027" width="10.5" style="1" customWidth="1"/>
    <col min="12028" max="12029" width="11.5" style="1" customWidth="1"/>
    <col min="12030" max="12030" width="7.5" style="1" customWidth="1"/>
    <col min="12031" max="12032" width="8.83203125" style="1" customWidth="1"/>
    <col min="12033" max="12033" width="10.6640625" style="1" customWidth="1"/>
    <col min="12034" max="12034" width="11.5" style="1" customWidth="1"/>
    <col min="12035" max="12035" width="10.6640625" style="1" customWidth="1"/>
    <col min="12036" max="12036" width="6" style="1" customWidth="1"/>
    <col min="12037" max="12278" width="8.83203125" style="1" customWidth="1"/>
    <col min="12279" max="12279" width="6.1640625" style="1" customWidth="1"/>
    <col min="12280" max="12280" width="18.6640625" style="1" customWidth="1"/>
    <col min="12281" max="12282" width="8.83203125" style="1" customWidth="1"/>
    <col min="12283" max="12283" width="10.5" style="1" customWidth="1"/>
    <col min="12284" max="12285" width="11.5" style="1" customWidth="1"/>
    <col min="12286" max="12286" width="7.5" style="1" customWidth="1"/>
    <col min="12287" max="12288" width="8.83203125" style="1" customWidth="1"/>
    <col min="12289" max="12289" width="10.6640625" style="1" customWidth="1"/>
    <col min="12290" max="12290" width="11.5" style="1" customWidth="1"/>
    <col min="12291" max="12291" width="10.6640625" style="1" customWidth="1"/>
    <col min="12292" max="12292" width="6" style="1" customWidth="1"/>
    <col min="12293" max="12534" width="8.83203125" style="1" customWidth="1"/>
    <col min="12535" max="12535" width="6.1640625" style="1" customWidth="1"/>
    <col min="12536" max="12536" width="18.6640625" style="1" customWidth="1"/>
    <col min="12537" max="12538" width="8.83203125" style="1" customWidth="1"/>
    <col min="12539" max="12539" width="10.5" style="1" customWidth="1"/>
    <col min="12540" max="12541" width="11.5" style="1" customWidth="1"/>
    <col min="12542" max="12542" width="7.5" style="1" customWidth="1"/>
    <col min="12543" max="12544" width="8.83203125" style="1" customWidth="1"/>
    <col min="12545" max="12545" width="10.6640625" style="1" customWidth="1"/>
    <col min="12546" max="12546" width="11.5" style="1" customWidth="1"/>
    <col min="12547" max="12547" width="10.6640625" style="1" customWidth="1"/>
    <col min="12548" max="12548" width="6" style="1" customWidth="1"/>
    <col min="12549" max="12790" width="8.83203125" style="1" customWidth="1"/>
    <col min="12791" max="12791" width="6.1640625" style="1" customWidth="1"/>
    <col min="12792" max="12792" width="18.6640625" style="1" customWidth="1"/>
    <col min="12793" max="12794" width="8.83203125" style="1" customWidth="1"/>
    <col min="12795" max="12795" width="10.5" style="1" customWidth="1"/>
    <col min="12796" max="12797" width="11.5" style="1" customWidth="1"/>
    <col min="12798" max="12798" width="7.5" style="1" customWidth="1"/>
    <col min="12799" max="12800" width="8.83203125" style="1" customWidth="1"/>
    <col min="12801" max="12801" width="10.6640625" style="1" customWidth="1"/>
    <col min="12802" max="12802" width="11.5" style="1" customWidth="1"/>
    <col min="12803" max="12803" width="10.6640625" style="1" customWidth="1"/>
    <col min="12804" max="12804" width="6" style="1" customWidth="1"/>
    <col min="12805" max="13046" width="8.83203125" style="1" customWidth="1"/>
    <col min="13047" max="13047" width="6.1640625" style="1" customWidth="1"/>
    <col min="13048" max="13048" width="18.6640625" style="1" customWidth="1"/>
    <col min="13049" max="13050" width="8.83203125" style="1" customWidth="1"/>
    <col min="13051" max="13051" width="10.5" style="1" customWidth="1"/>
    <col min="13052" max="13053" width="11.5" style="1" customWidth="1"/>
    <col min="13054" max="13054" width="7.5" style="1" customWidth="1"/>
    <col min="13055" max="13056" width="8.83203125" style="1" customWidth="1"/>
    <col min="13057" max="13057" width="10.6640625" style="1" customWidth="1"/>
    <col min="13058" max="13058" width="11.5" style="1" customWidth="1"/>
    <col min="13059" max="13059" width="10.6640625" style="1" customWidth="1"/>
    <col min="13060" max="13060" width="6" style="1" customWidth="1"/>
    <col min="13061" max="13302" width="8.83203125" style="1" customWidth="1"/>
    <col min="13303" max="13303" width="6.1640625" style="1" customWidth="1"/>
    <col min="13304" max="13304" width="18.6640625" style="1" customWidth="1"/>
    <col min="13305" max="13306" width="8.83203125" style="1" customWidth="1"/>
    <col min="13307" max="13307" width="10.5" style="1" customWidth="1"/>
    <col min="13308" max="13309" width="11.5" style="1" customWidth="1"/>
    <col min="13310" max="13310" width="7.5" style="1" customWidth="1"/>
    <col min="13311" max="13312" width="8.83203125" style="1" customWidth="1"/>
    <col min="13313" max="13313" width="10.6640625" style="1" customWidth="1"/>
    <col min="13314" max="13314" width="11.5" style="1" customWidth="1"/>
    <col min="13315" max="13315" width="10.6640625" style="1" customWidth="1"/>
    <col min="13316" max="13316" width="6" style="1" customWidth="1"/>
    <col min="13317" max="13558" width="8.83203125" style="1" customWidth="1"/>
    <col min="13559" max="13559" width="6.1640625" style="1" customWidth="1"/>
    <col min="13560" max="13560" width="18.6640625" style="1" customWidth="1"/>
    <col min="13561" max="13562" width="8.83203125" style="1" customWidth="1"/>
    <col min="13563" max="13563" width="10.5" style="1" customWidth="1"/>
    <col min="13564" max="13565" width="11.5" style="1" customWidth="1"/>
    <col min="13566" max="13566" width="7.5" style="1" customWidth="1"/>
    <col min="13567" max="13568" width="8.83203125" style="1" customWidth="1"/>
    <col min="13569" max="13569" width="10.6640625" style="1" customWidth="1"/>
    <col min="13570" max="13570" width="11.5" style="1" customWidth="1"/>
    <col min="13571" max="13571" width="10.6640625" style="1" customWidth="1"/>
    <col min="13572" max="13572" width="6" style="1" customWidth="1"/>
    <col min="13573" max="13814" width="8.83203125" style="1" customWidth="1"/>
    <col min="13815" max="13815" width="6.1640625" style="1" customWidth="1"/>
    <col min="13816" max="13816" width="18.6640625" style="1" customWidth="1"/>
    <col min="13817" max="13818" width="8.83203125" style="1" customWidth="1"/>
    <col min="13819" max="13819" width="10.5" style="1" customWidth="1"/>
    <col min="13820" max="13821" width="11.5" style="1" customWidth="1"/>
    <col min="13822" max="13822" width="7.5" style="1" customWidth="1"/>
    <col min="13823" max="13824" width="8.83203125" style="1" customWidth="1"/>
    <col min="13825" max="13825" width="10.6640625" style="1" customWidth="1"/>
    <col min="13826" max="13826" width="11.5" style="1" customWidth="1"/>
    <col min="13827" max="13827" width="10.6640625" style="1" customWidth="1"/>
    <col min="13828" max="13828" width="6" style="1" customWidth="1"/>
    <col min="13829" max="14070" width="8.83203125" style="1" customWidth="1"/>
    <col min="14071" max="14071" width="6.1640625" style="1" customWidth="1"/>
    <col min="14072" max="14072" width="18.6640625" style="1" customWidth="1"/>
    <col min="14073" max="14074" width="8.83203125" style="1" customWidth="1"/>
    <col min="14075" max="14075" width="10.5" style="1" customWidth="1"/>
    <col min="14076" max="14077" width="11.5" style="1" customWidth="1"/>
    <col min="14078" max="14078" width="7.5" style="1" customWidth="1"/>
    <col min="14079" max="14080" width="8.83203125" style="1" customWidth="1"/>
    <col min="14081" max="14081" width="10.6640625" style="1" customWidth="1"/>
    <col min="14082" max="14082" width="11.5" style="1" customWidth="1"/>
    <col min="14083" max="14083" width="10.6640625" style="1" customWidth="1"/>
    <col min="14084" max="14084" width="6" style="1" customWidth="1"/>
    <col min="14085" max="14326" width="8.83203125" style="1" customWidth="1"/>
    <col min="14327" max="14327" width="6.1640625" style="1" customWidth="1"/>
    <col min="14328" max="14328" width="18.6640625" style="1" customWidth="1"/>
    <col min="14329" max="14330" width="8.83203125" style="1" customWidth="1"/>
    <col min="14331" max="14331" width="10.5" style="1" customWidth="1"/>
    <col min="14332" max="14333" width="11.5" style="1" customWidth="1"/>
    <col min="14334" max="14334" width="7.5" style="1" customWidth="1"/>
    <col min="14335" max="14336" width="8.83203125" style="1" customWidth="1"/>
    <col min="14337" max="14337" width="10.6640625" style="1" customWidth="1"/>
    <col min="14338" max="14338" width="11.5" style="1" customWidth="1"/>
    <col min="14339" max="14339" width="10.6640625" style="1" customWidth="1"/>
    <col min="14340" max="14340" width="6" style="1" customWidth="1"/>
    <col min="14341" max="14582" width="8.83203125" style="1" customWidth="1"/>
    <col min="14583" max="14583" width="6.1640625" style="1" customWidth="1"/>
    <col min="14584" max="14584" width="18.6640625" style="1" customWidth="1"/>
    <col min="14585" max="14586" width="8.83203125" style="1" customWidth="1"/>
    <col min="14587" max="14587" width="10.5" style="1" customWidth="1"/>
    <col min="14588" max="14589" width="11.5" style="1" customWidth="1"/>
    <col min="14590" max="14590" width="7.5" style="1" customWidth="1"/>
    <col min="14591" max="14592" width="8.83203125" style="1" customWidth="1"/>
    <col min="14593" max="14593" width="10.6640625" style="1" customWidth="1"/>
    <col min="14594" max="14594" width="11.5" style="1" customWidth="1"/>
    <col min="14595" max="14595" width="10.6640625" style="1" customWidth="1"/>
    <col min="14596" max="14596" width="6" style="1" customWidth="1"/>
    <col min="14597" max="14838" width="8.83203125" style="1" customWidth="1"/>
    <col min="14839" max="14839" width="6.1640625" style="1" customWidth="1"/>
    <col min="14840" max="14840" width="18.6640625" style="1" customWidth="1"/>
    <col min="14841" max="14842" width="8.83203125" style="1" customWidth="1"/>
    <col min="14843" max="14843" width="10.5" style="1" customWidth="1"/>
    <col min="14844" max="14845" width="11.5" style="1" customWidth="1"/>
    <col min="14846" max="14846" width="7.5" style="1" customWidth="1"/>
    <col min="14847" max="14848" width="8.83203125" style="1" customWidth="1"/>
    <col min="14849" max="14849" width="10.6640625" style="1" customWidth="1"/>
    <col min="14850" max="14850" width="11.5" style="1" customWidth="1"/>
    <col min="14851" max="14851" width="10.6640625" style="1" customWidth="1"/>
    <col min="14852" max="14852" width="6" style="1" customWidth="1"/>
    <col min="14853" max="15094" width="8.83203125" style="1" customWidth="1"/>
    <col min="15095" max="15095" width="6.1640625" style="1" customWidth="1"/>
    <col min="15096" max="15096" width="18.6640625" style="1" customWidth="1"/>
    <col min="15097" max="15098" width="8.83203125" style="1" customWidth="1"/>
    <col min="15099" max="15099" width="10.5" style="1" customWidth="1"/>
    <col min="15100" max="15101" width="11.5" style="1" customWidth="1"/>
    <col min="15102" max="15102" width="7.5" style="1" customWidth="1"/>
    <col min="15103" max="15104" width="8.83203125" style="1" customWidth="1"/>
    <col min="15105" max="15105" width="10.6640625" style="1" customWidth="1"/>
    <col min="15106" max="15106" width="11.5" style="1" customWidth="1"/>
    <col min="15107" max="15107" width="10.6640625" style="1" customWidth="1"/>
    <col min="15108" max="15108" width="6" style="1" customWidth="1"/>
    <col min="15109" max="15350" width="8.83203125" style="1" customWidth="1"/>
    <col min="15351" max="15351" width="6.1640625" style="1" customWidth="1"/>
    <col min="15352" max="15352" width="18.6640625" style="1" customWidth="1"/>
    <col min="15353" max="15354" width="8.83203125" style="1" customWidth="1"/>
    <col min="15355" max="15355" width="10.5" style="1" customWidth="1"/>
    <col min="15356" max="15357" width="11.5" style="1" customWidth="1"/>
    <col min="15358" max="15358" width="7.5" style="1" customWidth="1"/>
    <col min="15359" max="15360" width="8.83203125" style="1" customWidth="1"/>
    <col min="15361" max="15361" width="10.6640625" style="1" customWidth="1"/>
    <col min="15362" max="15362" width="11.5" style="1" customWidth="1"/>
    <col min="15363" max="15363" width="10.6640625" style="1" customWidth="1"/>
    <col min="15364" max="15364" width="6" style="1" customWidth="1"/>
    <col min="15365" max="15606" width="8.83203125" style="1" customWidth="1"/>
    <col min="15607" max="15607" width="6.1640625" style="1" customWidth="1"/>
    <col min="15608" max="15608" width="18.6640625" style="1" customWidth="1"/>
    <col min="15609" max="15610" width="8.83203125" style="1" customWidth="1"/>
    <col min="15611" max="15611" width="10.5" style="1" customWidth="1"/>
    <col min="15612" max="15613" width="11.5" style="1" customWidth="1"/>
    <col min="15614" max="15614" width="7.5" style="1" customWidth="1"/>
    <col min="15615" max="15616" width="8.83203125" style="1" customWidth="1"/>
    <col min="15617" max="15617" width="10.6640625" style="1" customWidth="1"/>
    <col min="15618" max="15618" width="11.5" style="1" customWidth="1"/>
    <col min="15619" max="15619" width="10.6640625" style="1" customWidth="1"/>
    <col min="15620" max="15620" width="6" style="1" customWidth="1"/>
    <col min="15621" max="15862" width="8.83203125" style="1" customWidth="1"/>
    <col min="15863" max="15863" width="6.1640625" style="1" customWidth="1"/>
    <col min="15864" max="15864" width="18.6640625" style="1" customWidth="1"/>
    <col min="15865" max="15866" width="8.83203125" style="1" customWidth="1"/>
    <col min="15867" max="15867" width="10.5" style="1" customWidth="1"/>
    <col min="15868" max="15869" width="11.5" style="1" customWidth="1"/>
    <col min="15870" max="15870" width="7.5" style="1" customWidth="1"/>
    <col min="15871" max="15872" width="8.83203125" style="1" customWidth="1"/>
    <col min="15873" max="15873" width="10.6640625" style="1" customWidth="1"/>
    <col min="15874" max="15874" width="11.5" style="1" customWidth="1"/>
    <col min="15875" max="15875" width="10.6640625" style="1" customWidth="1"/>
    <col min="15876" max="15876" width="6" style="1" customWidth="1"/>
    <col min="15877" max="16118" width="8.83203125" style="1" customWidth="1"/>
    <col min="16119" max="16119" width="6.1640625" style="1" customWidth="1"/>
    <col min="16120" max="16120" width="18.6640625" style="1" customWidth="1"/>
    <col min="16121" max="16122" width="8.83203125" style="1" customWidth="1"/>
    <col min="16123" max="16123" width="10.5" style="1" customWidth="1"/>
    <col min="16124" max="16125" width="11.5" style="1" customWidth="1"/>
    <col min="16126" max="16126" width="7.5" style="1" customWidth="1"/>
    <col min="16127" max="16128" width="8.83203125" style="1" customWidth="1"/>
    <col min="16129" max="16129" width="10.6640625" style="1" customWidth="1"/>
    <col min="16130" max="16130" width="11.5" style="1" customWidth="1"/>
    <col min="16131" max="16131" width="10.6640625" style="1" customWidth="1"/>
    <col min="16132" max="16132" width="6" style="1" customWidth="1"/>
    <col min="16133" max="16384" width="8.83203125" style="1" customWidth="1"/>
  </cols>
  <sheetData>
    <row r="1" spans="2:25" s="68" customFormat="1" ht="17" thickBot="1" x14ac:dyDescent="0.25">
      <c r="B1" s="67" t="s">
        <v>82</v>
      </c>
      <c r="C1" s="67"/>
      <c r="D1" s="67"/>
      <c r="E1" s="67"/>
      <c r="F1" s="67"/>
      <c r="G1" s="67"/>
      <c r="H1" s="67"/>
      <c r="I1" s="67"/>
      <c r="J1" s="67"/>
      <c r="K1" s="67"/>
      <c r="M1" s="69" t="s">
        <v>25</v>
      </c>
      <c r="O1"/>
      <c r="P1"/>
      <c r="Q1"/>
      <c r="R1"/>
      <c r="S1"/>
      <c r="T1"/>
      <c r="U1"/>
      <c r="V1"/>
      <c r="W1"/>
      <c r="X1"/>
      <c r="Y1"/>
    </row>
    <row r="2" spans="2:25" x14ac:dyDescent="0.2">
      <c r="B2" s="134" t="s">
        <v>83</v>
      </c>
      <c r="C2" s="137" t="s">
        <v>84</v>
      </c>
      <c r="D2" s="140" t="s">
        <v>85</v>
      </c>
      <c r="E2" s="140"/>
      <c r="F2" s="140"/>
      <c r="G2" s="141"/>
      <c r="H2" s="70"/>
      <c r="I2" s="140" t="s">
        <v>86</v>
      </c>
      <c r="J2" s="140"/>
      <c r="K2" s="140"/>
      <c r="L2" s="141"/>
      <c r="M2" s="70"/>
    </row>
    <row r="3" spans="2:25" x14ac:dyDescent="0.2">
      <c r="B3" s="135"/>
      <c r="C3" s="138"/>
      <c r="D3" s="71" t="s">
        <v>92</v>
      </c>
      <c r="E3" s="72" t="s">
        <v>93</v>
      </c>
      <c r="F3" s="142" t="s">
        <v>87</v>
      </c>
      <c r="G3" s="143"/>
      <c r="H3" s="73"/>
      <c r="I3" s="71" t="s">
        <v>92</v>
      </c>
      <c r="J3" s="72" t="s">
        <v>93</v>
      </c>
      <c r="K3" s="142" t="s">
        <v>87</v>
      </c>
      <c r="L3" s="143"/>
      <c r="M3" s="73"/>
    </row>
    <row r="4" spans="2:25" ht="16" thickBot="1" x14ac:dyDescent="0.25">
      <c r="B4" s="136"/>
      <c r="C4" s="139"/>
      <c r="D4" s="74" t="s">
        <v>88</v>
      </c>
      <c r="E4" s="75" t="s">
        <v>89</v>
      </c>
      <c r="F4" s="76" t="s">
        <v>90</v>
      </c>
      <c r="G4" s="77" t="s">
        <v>91</v>
      </c>
      <c r="H4" s="78" t="s">
        <v>29</v>
      </c>
      <c r="I4" s="74" t="s">
        <v>88</v>
      </c>
      <c r="J4" s="75" t="s">
        <v>89</v>
      </c>
      <c r="K4" s="76" t="s">
        <v>90</v>
      </c>
      <c r="L4" s="77" t="s">
        <v>91</v>
      </c>
      <c r="M4" s="78" t="s">
        <v>29</v>
      </c>
    </row>
    <row r="5" spans="2:25" s="11" customFormat="1" ht="16" customHeight="1" x14ac:dyDescent="0.2">
      <c r="B5" s="81" t="s">
        <v>39</v>
      </c>
      <c r="C5" s="79" t="s">
        <v>98</v>
      </c>
      <c r="D5" s="87">
        <v>29</v>
      </c>
      <c r="E5" s="89" t="s">
        <v>114</v>
      </c>
      <c r="F5" s="89" t="s">
        <v>117</v>
      </c>
      <c r="G5" s="90" t="s">
        <v>112</v>
      </c>
      <c r="H5" s="91">
        <f t="shared" ref="H5:H32" si="0">D5+E5+F5+G5</f>
        <v>73</v>
      </c>
      <c r="I5" s="92" t="s">
        <v>112</v>
      </c>
      <c r="J5" s="89" t="s">
        <v>131</v>
      </c>
      <c r="K5" s="89" t="s">
        <v>134</v>
      </c>
      <c r="L5" s="90" t="s">
        <v>198</v>
      </c>
      <c r="M5" s="91">
        <f t="shared" ref="M5:M32" si="1">I5+J5+K5+L5</f>
        <v>37</v>
      </c>
    </row>
    <row r="6" spans="2:25" s="11" customFormat="1" ht="16" customHeight="1" x14ac:dyDescent="0.2">
      <c r="B6" s="81" t="s">
        <v>57</v>
      </c>
      <c r="C6" s="79" t="s">
        <v>99</v>
      </c>
      <c r="D6" s="101">
        <v>33</v>
      </c>
      <c r="E6" s="93" t="s">
        <v>116</v>
      </c>
      <c r="F6" s="93" t="s">
        <v>115</v>
      </c>
      <c r="G6" s="94" t="s">
        <v>115</v>
      </c>
      <c r="H6" s="91">
        <f t="shared" si="0"/>
        <v>82</v>
      </c>
      <c r="I6" s="95" t="s">
        <v>125</v>
      </c>
      <c r="J6" s="93" t="s">
        <v>116</v>
      </c>
      <c r="K6" s="93" t="s">
        <v>120</v>
      </c>
      <c r="L6" s="94" t="s">
        <v>115</v>
      </c>
      <c r="M6" s="91">
        <f t="shared" si="1"/>
        <v>82</v>
      </c>
    </row>
    <row r="7" spans="2:25" s="11" customFormat="1" ht="16" customHeight="1" x14ac:dyDescent="0.2">
      <c r="B7" s="81" t="s">
        <v>42</v>
      </c>
      <c r="C7" s="79" t="s">
        <v>61</v>
      </c>
      <c r="D7" s="101">
        <v>31</v>
      </c>
      <c r="E7" s="93" t="s">
        <v>116</v>
      </c>
      <c r="F7" s="93" t="s">
        <v>117</v>
      </c>
      <c r="G7" s="94" t="s">
        <v>115</v>
      </c>
      <c r="H7" s="91">
        <f t="shared" si="0"/>
        <v>81</v>
      </c>
      <c r="I7" s="95" t="s">
        <v>136</v>
      </c>
      <c r="J7" s="93" t="s">
        <v>130</v>
      </c>
      <c r="K7" s="93" t="s">
        <v>112</v>
      </c>
      <c r="L7" s="94" t="s">
        <v>123</v>
      </c>
      <c r="M7" s="91">
        <f t="shared" si="1"/>
        <v>64</v>
      </c>
    </row>
    <row r="8" spans="2:25" s="11" customFormat="1" ht="16" customHeight="1" x14ac:dyDescent="0.2">
      <c r="B8" s="81" t="s">
        <v>46</v>
      </c>
      <c r="C8" s="79" t="s">
        <v>101</v>
      </c>
      <c r="D8" s="80" t="s">
        <v>118</v>
      </c>
      <c r="E8" s="93" t="s">
        <v>129</v>
      </c>
      <c r="F8" s="93" t="s">
        <v>112</v>
      </c>
      <c r="G8" s="94" t="s">
        <v>120</v>
      </c>
      <c r="H8" s="91">
        <f t="shared" si="0"/>
        <v>83</v>
      </c>
      <c r="I8" s="95" t="s">
        <v>113</v>
      </c>
      <c r="J8" s="93" t="s">
        <v>116</v>
      </c>
      <c r="K8" s="93" t="s">
        <v>115</v>
      </c>
      <c r="L8" s="94" t="s">
        <v>135</v>
      </c>
      <c r="M8" s="91">
        <f t="shared" si="1"/>
        <v>84</v>
      </c>
    </row>
    <row r="9" spans="2:25" s="11" customFormat="1" ht="16" customHeight="1" x14ac:dyDescent="0.2">
      <c r="B9" s="81" t="s">
        <v>74</v>
      </c>
      <c r="C9" s="79" t="s">
        <v>94</v>
      </c>
      <c r="D9" s="80" t="s">
        <v>125</v>
      </c>
      <c r="E9" s="93" t="s">
        <v>116</v>
      </c>
      <c r="F9" s="93" t="s">
        <v>201</v>
      </c>
      <c r="G9" s="94" t="s">
        <v>117</v>
      </c>
      <c r="H9" s="88">
        <f t="shared" si="0"/>
        <v>85.5</v>
      </c>
      <c r="I9" s="93" t="s">
        <v>137</v>
      </c>
      <c r="J9" s="93" t="s">
        <v>136</v>
      </c>
      <c r="K9" s="93" t="s">
        <v>117</v>
      </c>
      <c r="L9" s="94" t="s">
        <v>115</v>
      </c>
      <c r="M9" s="91">
        <f t="shared" si="1"/>
        <v>82</v>
      </c>
    </row>
    <row r="10" spans="2:25" s="11" customFormat="1" ht="16" customHeight="1" x14ac:dyDescent="0.2">
      <c r="B10" s="81" t="s">
        <v>44</v>
      </c>
      <c r="C10" s="79" t="s">
        <v>104</v>
      </c>
      <c r="D10" s="80" t="s">
        <v>137</v>
      </c>
      <c r="E10" s="93" t="s">
        <v>116</v>
      </c>
      <c r="F10" s="93" t="s">
        <v>112</v>
      </c>
      <c r="G10" s="94" t="s">
        <v>115</v>
      </c>
      <c r="H10" s="91">
        <f t="shared" si="0"/>
        <v>78</v>
      </c>
      <c r="I10" s="93" t="s">
        <v>138</v>
      </c>
      <c r="J10" s="93" t="s">
        <v>138</v>
      </c>
      <c r="K10" s="93" t="s">
        <v>138</v>
      </c>
      <c r="L10" s="94" t="s">
        <v>138</v>
      </c>
      <c r="M10" s="91">
        <f t="shared" si="1"/>
        <v>0</v>
      </c>
    </row>
    <row r="11" spans="2:25" s="11" customFormat="1" ht="16" customHeight="1" x14ac:dyDescent="0.2">
      <c r="B11" s="81" t="s">
        <v>175</v>
      </c>
      <c r="C11" s="79" t="s">
        <v>176</v>
      </c>
      <c r="D11" s="80" t="s">
        <v>130</v>
      </c>
      <c r="E11" s="93" t="s">
        <v>131</v>
      </c>
      <c r="F11" s="93" t="s">
        <v>203</v>
      </c>
      <c r="G11" s="94" t="s">
        <v>203</v>
      </c>
      <c r="H11" s="91">
        <f t="shared" si="0"/>
        <v>49</v>
      </c>
      <c r="I11" s="93" t="s">
        <v>127</v>
      </c>
      <c r="J11" s="96" t="s">
        <v>133</v>
      </c>
      <c r="K11" s="93" t="s">
        <v>123</v>
      </c>
      <c r="L11" s="94" t="s">
        <v>123</v>
      </c>
      <c r="M11" s="91">
        <f t="shared" si="1"/>
        <v>55</v>
      </c>
    </row>
    <row r="12" spans="2:25" s="11" customFormat="1" ht="16" customHeight="1" x14ac:dyDescent="0.2">
      <c r="B12" s="81" t="s">
        <v>177</v>
      </c>
      <c r="C12" s="79" t="s">
        <v>107</v>
      </c>
      <c r="D12" s="80" t="s">
        <v>138</v>
      </c>
      <c r="E12" s="93" t="s">
        <v>138</v>
      </c>
      <c r="F12" s="93" t="s">
        <v>138</v>
      </c>
      <c r="G12" s="94" t="s">
        <v>138</v>
      </c>
      <c r="H12" s="91">
        <f t="shared" si="0"/>
        <v>0</v>
      </c>
      <c r="I12" s="93" t="s">
        <v>112</v>
      </c>
      <c r="J12" s="96" t="s">
        <v>115</v>
      </c>
      <c r="K12" s="93" t="s">
        <v>203</v>
      </c>
      <c r="L12" s="94" t="s">
        <v>198</v>
      </c>
      <c r="M12" s="91">
        <f t="shared" si="1"/>
        <v>34</v>
      </c>
    </row>
    <row r="13" spans="2:25" s="11" customFormat="1" ht="16" customHeight="1" x14ac:dyDescent="0.2">
      <c r="B13" s="81" t="s">
        <v>54</v>
      </c>
      <c r="C13" s="79" t="s">
        <v>102</v>
      </c>
      <c r="D13" s="80" t="s">
        <v>110</v>
      </c>
      <c r="E13" s="93" t="s">
        <v>127</v>
      </c>
      <c r="F13" s="93" t="s">
        <v>112</v>
      </c>
      <c r="G13" s="94" t="s">
        <v>112</v>
      </c>
      <c r="H13" s="91">
        <f t="shared" si="0"/>
        <v>68</v>
      </c>
      <c r="I13" s="93" t="s">
        <v>138</v>
      </c>
      <c r="J13" s="96" t="s">
        <v>138</v>
      </c>
      <c r="K13" s="93" t="s">
        <v>138</v>
      </c>
      <c r="L13" s="94" t="s">
        <v>138</v>
      </c>
      <c r="M13" s="91">
        <f t="shared" si="1"/>
        <v>0</v>
      </c>
    </row>
    <row r="14" spans="2:25" s="11" customFormat="1" ht="16" customHeight="1" x14ac:dyDescent="0.2">
      <c r="B14" s="81" t="s">
        <v>10</v>
      </c>
      <c r="C14" s="79" t="s">
        <v>15</v>
      </c>
      <c r="D14" s="80" t="s">
        <v>116</v>
      </c>
      <c r="E14" s="93" t="s">
        <v>114</v>
      </c>
      <c r="F14" s="93" t="s">
        <v>123</v>
      </c>
      <c r="G14" s="94" t="s">
        <v>123</v>
      </c>
      <c r="H14" s="91">
        <f t="shared" si="0"/>
        <v>64</v>
      </c>
      <c r="I14" s="93" t="s">
        <v>138</v>
      </c>
      <c r="J14" s="96" t="s">
        <v>138</v>
      </c>
      <c r="K14" s="93" t="s">
        <v>138</v>
      </c>
      <c r="L14" s="94" t="s">
        <v>138</v>
      </c>
      <c r="M14" s="91">
        <f t="shared" si="1"/>
        <v>0</v>
      </c>
    </row>
    <row r="15" spans="2:25" s="11" customFormat="1" ht="16" customHeight="1" x14ac:dyDescent="0.2">
      <c r="B15" s="81" t="s">
        <v>50</v>
      </c>
      <c r="C15" s="79" t="s">
        <v>108</v>
      </c>
      <c r="D15" s="80" t="s">
        <v>138</v>
      </c>
      <c r="E15" s="93" t="s">
        <v>138</v>
      </c>
      <c r="F15" s="93" t="s">
        <v>138</v>
      </c>
      <c r="G15" s="94" t="s">
        <v>138</v>
      </c>
      <c r="H15" s="91">
        <f t="shared" si="0"/>
        <v>0</v>
      </c>
      <c r="I15" s="93" t="s">
        <v>138</v>
      </c>
      <c r="J15" s="96" t="s">
        <v>138</v>
      </c>
      <c r="K15" s="93" t="s">
        <v>138</v>
      </c>
      <c r="L15" s="94" t="s">
        <v>138</v>
      </c>
      <c r="M15" s="91">
        <f t="shared" si="1"/>
        <v>0</v>
      </c>
    </row>
    <row r="16" spans="2:25" s="11" customFormat="1" ht="16" customHeight="1" x14ac:dyDescent="0.2">
      <c r="B16" s="81" t="s">
        <v>31</v>
      </c>
      <c r="C16" s="79" t="s">
        <v>95</v>
      </c>
      <c r="D16" s="80" t="s">
        <v>137</v>
      </c>
      <c r="E16" s="93" t="s">
        <v>119</v>
      </c>
      <c r="F16" s="93" t="s">
        <v>120</v>
      </c>
      <c r="G16" s="94" t="s">
        <v>115</v>
      </c>
      <c r="H16" s="91">
        <f t="shared" si="0"/>
        <v>78</v>
      </c>
      <c r="I16" s="93" t="s">
        <v>199</v>
      </c>
      <c r="J16" s="96" t="s">
        <v>110</v>
      </c>
      <c r="K16" s="93" t="s">
        <v>115</v>
      </c>
      <c r="L16" s="94" t="s">
        <v>111</v>
      </c>
      <c r="M16" s="91">
        <f t="shared" si="1"/>
        <v>92</v>
      </c>
    </row>
    <row r="17" spans="2:13" s="11" customFormat="1" ht="16" customHeight="1" x14ac:dyDescent="0.2">
      <c r="B17" s="81" t="s">
        <v>178</v>
      </c>
      <c r="C17" s="79" t="s">
        <v>100</v>
      </c>
      <c r="D17" s="80" t="s">
        <v>118</v>
      </c>
      <c r="E17" s="93" t="s">
        <v>116</v>
      </c>
      <c r="F17" s="93" t="s">
        <v>112</v>
      </c>
      <c r="G17" s="94" t="s">
        <v>117</v>
      </c>
      <c r="H17" s="91">
        <f t="shared" si="0"/>
        <v>83</v>
      </c>
      <c r="I17" s="93" t="s">
        <v>127</v>
      </c>
      <c r="J17" s="96" t="s">
        <v>114</v>
      </c>
      <c r="K17" s="93" t="s">
        <v>203</v>
      </c>
      <c r="L17" s="94" t="s">
        <v>198</v>
      </c>
      <c r="M17" s="91">
        <f t="shared" si="1"/>
        <v>53</v>
      </c>
    </row>
    <row r="18" spans="2:13" s="11" customFormat="1" ht="16" customHeight="1" x14ac:dyDescent="0.2">
      <c r="B18" s="81" t="s">
        <v>9</v>
      </c>
      <c r="C18" s="79" t="s">
        <v>13</v>
      </c>
      <c r="D18" s="80" t="s">
        <v>126</v>
      </c>
      <c r="E18" s="93" t="s">
        <v>122</v>
      </c>
      <c r="F18" s="93" t="s">
        <v>112</v>
      </c>
      <c r="G18" s="94" t="s">
        <v>112</v>
      </c>
      <c r="H18" s="91">
        <f t="shared" si="0"/>
        <v>71</v>
      </c>
      <c r="I18" s="93" t="s">
        <v>138</v>
      </c>
      <c r="J18" s="96" t="s">
        <v>138</v>
      </c>
      <c r="K18" s="93" t="s">
        <v>138</v>
      </c>
      <c r="L18" s="94" t="s">
        <v>138</v>
      </c>
      <c r="M18" s="91">
        <f t="shared" si="1"/>
        <v>0</v>
      </c>
    </row>
    <row r="19" spans="2:13" s="11" customFormat="1" ht="16" customHeight="1" x14ac:dyDescent="0.2">
      <c r="B19" s="81" t="s">
        <v>53</v>
      </c>
      <c r="C19" s="79" t="s">
        <v>105</v>
      </c>
      <c r="D19" s="80" t="s">
        <v>121</v>
      </c>
      <c r="E19" s="93" t="s">
        <v>114</v>
      </c>
      <c r="F19" s="93" t="s">
        <v>120</v>
      </c>
      <c r="G19" s="94" t="s">
        <v>117</v>
      </c>
      <c r="H19" s="91">
        <f t="shared" si="0"/>
        <v>77</v>
      </c>
      <c r="I19" s="93" t="s">
        <v>137</v>
      </c>
      <c r="J19" s="96" t="s">
        <v>122</v>
      </c>
      <c r="K19" s="93" t="s">
        <v>120</v>
      </c>
      <c r="L19" s="94" t="s">
        <v>115</v>
      </c>
      <c r="M19" s="91">
        <f t="shared" si="1"/>
        <v>76</v>
      </c>
    </row>
    <row r="20" spans="2:13" s="11" customFormat="1" ht="16" customHeight="1" x14ac:dyDescent="0.2">
      <c r="B20" s="81" t="s">
        <v>179</v>
      </c>
      <c r="C20" s="79" t="s">
        <v>180</v>
      </c>
      <c r="D20" s="80" t="s">
        <v>137</v>
      </c>
      <c r="E20" s="93" t="s">
        <v>122</v>
      </c>
      <c r="F20" s="93" t="s">
        <v>120</v>
      </c>
      <c r="G20" s="94" t="s">
        <v>112</v>
      </c>
      <c r="H20" s="91">
        <f t="shared" si="0"/>
        <v>74</v>
      </c>
      <c r="I20" s="93" t="s">
        <v>126</v>
      </c>
      <c r="J20" s="96" t="s">
        <v>130</v>
      </c>
      <c r="K20" s="93" t="s">
        <v>112</v>
      </c>
      <c r="L20" s="94" t="s">
        <v>115</v>
      </c>
      <c r="M20" s="91">
        <f t="shared" si="1"/>
        <v>70</v>
      </c>
    </row>
    <row r="21" spans="2:13" s="11" customFormat="1" ht="16" customHeight="1" x14ac:dyDescent="0.2">
      <c r="B21" s="81" t="s">
        <v>181</v>
      </c>
      <c r="C21" s="79" t="s">
        <v>182</v>
      </c>
      <c r="D21" s="80" t="s">
        <v>110</v>
      </c>
      <c r="E21" s="93" t="s">
        <v>122</v>
      </c>
      <c r="F21" s="93" t="s">
        <v>112</v>
      </c>
      <c r="G21" s="94" t="s">
        <v>112</v>
      </c>
      <c r="H21" s="91">
        <f t="shared" si="0"/>
        <v>70</v>
      </c>
      <c r="I21" s="93" t="s">
        <v>138</v>
      </c>
      <c r="J21" s="96" t="s">
        <v>138</v>
      </c>
      <c r="K21" s="93" t="s">
        <v>138</v>
      </c>
      <c r="L21" s="94" t="s">
        <v>138</v>
      </c>
      <c r="M21" s="91">
        <f t="shared" si="1"/>
        <v>0</v>
      </c>
    </row>
    <row r="22" spans="2:13" s="11" customFormat="1" ht="16" customHeight="1" x14ac:dyDescent="0.2">
      <c r="B22" s="81" t="s">
        <v>11</v>
      </c>
      <c r="C22" s="79" t="s">
        <v>96</v>
      </c>
      <c r="D22" s="80" t="s">
        <v>113</v>
      </c>
      <c r="E22" s="93" t="s">
        <v>124</v>
      </c>
      <c r="F22" s="93" t="s">
        <v>115</v>
      </c>
      <c r="G22" s="94" t="s">
        <v>120</v>
      </c>
      <c r="H22" s="91">
        <f t="shared" si="0"/>
        <v>79</v>
      </c>
      <c r="I22" s="93" t="s">
        <v>138</v>
      </c>
      <c r="J22" s="96" t="s">
        <v>138</v>
      </c>
      <c r="K22" s="93" t="s">
        <v>138</v>
      </c>
      <c r="L22" s="94" t="s">
        <v>138</v>
      </c>
      <c r="M22" s="91">
        <f t="shared" si="1"/>
        <v>0</v>
      </c>
    </row>
    <row r="23" spans="2:13" s="11" customFormat="1" ht="16" customHeight="1" x14ac:dyDescent="0.2">
      <c r="B23" s="81" t="s">
        <v>40</v>
      </c>
      <c r="C23" s="79" t="s">
        <v>103</v>
      </c>
      <c r="D23" s="80" t="s">
        <v>121</v>
      </c>
      <c r="E23" s="93" t="s">
        <v>119</v>
      </c>
      <c r="F23" s="93" t="s">
        <v>120</v>
      </c>
      <c r="G23" s="94" t="s">
        <v>123</v>
      </c>
      <c r="H23" s="91">
        <f t="shared" si="0"/>
        <v>76</v>
      </c>
      <c r="I23" s="93" t="s">
        <v>113</v>
      </c>
      <c r="J23" s="96" t="s">
        <v>136</v>
      </c>
      <c r="K23" s="93" t="s">
        <v>120</v>
      </c>
      <c r="L23" s="94" t="s">
        <v>120</v>
      </c>
      <c r="M23" s="91">
        <f t="shared" si="1"/>
        <v>81</v>
      </c>
    </row>
    <row r="24" spans="2:13" s="11" customFormat="1" ht="16" customHeight="1" x14ac:dyDescent="0.2">
      <c r="B24" s="81" t="s">
        <v>183</v>
      </c>
      <c r="C24" s="79" t="s">
        <v>184</v>
      </c>
      <c r="D24" s="80" t="s">
        <v>138</v>
      </c>
      <c r="E24" s="93" t="s">
        <v>138</v>
      </c>
      <c r="F24" s="93" t="s">
        <v>138</v>
      </c>
      <c r="G24" s="94" t="s">
        <v>138</v>
      </c>
      <c r="H24" s="91">
        <f t="shared" si="0"/>
        <v>0</v>
      </c>
      <c r="I24" s="93" t="s">
        <v>138</v>
      </c>
      <c r="J24" s="96" t="s">
        <v>138</v>
      </c>
      <c r="K24" s="93" t="s">
        <v>138</v>
      </c>
      <c r="L24" s="94" t="s">
        <v>138</v>
      </c>
      <c r="M24" s="91">
        <f t="shared" si="1"/>
        <v>0</v>
      </c>
    </row>
    <row r="25" spans="2:13" s="11" customFormat="1" ht="16" customHeight="1" x14ac:dyDescent="0.2">
      <c r="B25" s="81" t="s">
        <v>185</v>
      </c>
      <c r="C25" s="79" t="s">
        <v>186</v>
      </c>
      <c r="D25" s="80" t="s">
        <v>138</v>
      </c>
      <c r="E25" s="93" t="s">
        <v>138</v>
      </c>
      <c r="F25" s="93" t="s">
        <v>138</v>
      </c>
      <c r="G25" s="94" t="s">
        <v>138</v>
      </c>
      <c r="H25" s="91">
        <f t="shared" si="0"/>
        <v>0</v>
      </c>
      <c r="I25" s="93" t="s">
        <v>138</v>
      </c>
      <c r="J25" s="96" t="s">
        <v>138</v>
      </c>
      <c r="K25" s="93" t="s">
        <v>138</v>
      </c>
      <c r="L25" s="94" t="s">
        <v>138</v>
      </c>
      <c r="M25" s="91">
        <f t="shared" si="1"/>
        <v>0</v>
      </c>
    </row>
    <row r="26" spans="2:13" s="11" customFormat="1" ht="16" customHeight="1" x14ac:dyDescent="0.2">
      <c r="B26" s="81" t="s">
        <v>187</v>
      </c>
      <c r="C26" s="79" t="s">
        <v>188</v>
      </c>
      <c r="D26" s="80" t="s">
        <v>138</v>
      </c>
      <c r="E26" s="93" t="s">
        <v>138</v>
      </c>
      <c r="F26" s="93" t="s">
        <v>138</v>
      </c>
      <c r="G26" s="94" t="s">
        <v>138</v>
      </c>
      <c r="H26" s="91">
        <f t="shared" si="0"/>
        <v>0</v>
      </c>
      <c r="I26" s="93" t="s">
        <v>137</v>
      </c>
      <c r="J26" s="96" t="s">
        <v>129</v>
      </c>
      <c r="K26" s="93" t="s">
        <v>112</v>
      </c>
      <c r="L26" s="94" t="s">
        <v>115</v>
      </c>
      <c r="M26" s="91">
        <f t="shared" si="1"/>
        <v>80</v>
      </c>
    </row>
    <row r="27" spans="2:13" s="11" customFormat="1" ht="16" customHeight="1" x14ac:dyDescent="0.2">
      <c r="B27" s="81" t="s">
        <v>189</v>
      </c>
      <c r="C27" s="79" t="s">
        <v>62</v>
      </c>
      <c r="D27" s="80" t="s">
        <v>118</v>
      </c>
      <c r="E27" s="93" t="s">
        <v>116</v>
      </c>
      <c r="F27" s="93" t="s">
        <v>120</v>
      </c>
      <c r="G27" s="94" t="s">
        <v>120</v>
      </c>
      <c r="H27" s="91">
        <f t="shared" si="0"/>
        <v>82</v>
      </c>
      <c r="I27" s="93" t="s">
        <v>121</v>
      </c>
      <c r="J27" s="96" t="s">
        <v>116</v>
      </c>
      <c r="K27" s="93" t="s">
        <v>120</v>
      </c>
      <c r="L27" s="94" t="s">
        <v>115</v>
      </c>
      <c r="M27" s="91">
        <f t="shared" si="1"/>
        <v>80</v>
      </c>
    </row>
    <row r="28" spans="2:13" s="11" customFormat="1" ht="16" customHeight="1" x14ac:dyDescent="0.2">
      <c r="B28" s="81" t="s">
        <v>190</v>
      </c>
      <c r="C28" s="79" t="s">
        <v>191</v>
      </c>
      <c r="D28" s="80" t="s">
        <v>121</v>
      </c>
      <c r="E28" s="93" t="s">
        <v>116</v>
      </c>
      <c r="F28" s="93" t="s">
        <v>117</v>
      </c>
      <c r="G28" s="94" t="s">
        <v>117</v>
      </c>
      <c r="H28" s="91">
        <f t="shared" si="0"/>
        <v>83</v>
      </c>
      <c r="I28" s="93" t="s">
        <v>138</v>
      </c>
      <c r="J28" s="96" t="s">
        <v>138</v>
      </c>
      <c r="K28" s="93" t="s">
        <v>138</v>
      </c>
      <c r="L28" s="94" t="s">
        <v>138</v>
      </c>
      <c r="M28" s="91">
        <f t="shared" si="1"/>
        <v>0</v>
      </c>
    </row>
    <row r="29" spans="2:13" s="11" customFormat="1" ht="16" customHeight="1" x14ac:dyDescent="0.2">
      <c r="B29" s="81" t="s">
        <v>192</v>
      </c>
      <c r="C29" s="79" t="s">
        <v>106</v>
      </c>
      <c r="D29" s="80" t="s">
        <v>138</v>
      </c>
      <c r="E29" s="93" t="s">
        <v>138</v>
      </c>
      <c r="F29" s="93" t="s">
        <v>138</v>
      </c>
      <c r="G29" s="94" t="s">
        <v>138</v>
      </c>
      <c r="H29" s="91">
        <f t="shared" si="0"/>
        <v>0</v>
      </c>
      <c r="I29" s="93" t="s">
        <v>124</v>
      </c>
      <c r="J29" s="96" t="s">
        <v>111</v>
      </c>
      <c r="K29" s="93" t="s">
        <v>198</v>
      </c>
      <c r="L29" s="94" t="s">
        <v>198</v>
      </c>
      <c r="M29" s="91">
        <f t="shared" si="1"/>
        <v>48</v>
      </c>
    </row>
    <row r="30" spans="2:13" s="11" customFormat="1" ht="16" customHeight="1" x14ac:dyDescent="0.2">
      <c r="B30" s="81" t="s">
        <v>193</v>
      </c>
      <c r="C30" s="79" t="s">
        <v>194</v>
      </c>
      <c r="D30" s="80" t="s">
        <v>126</v>
      </c>
      <c r="E30" s="93" t="s">
        <v>127</v>
      </c>
      <c r="F30" s="93" t="s">
        <v>112</v>
      </c>
      <c r="G30" s="94" t="s">
        <v>123</v>
      </c>
      <c r="H30" s="91">
        <f t="shared" si="0"/>
        <v>68</v>
      </c>
      <c r="I30" s="93" t="s">
        <v>136</v>
      </c>
      <c r="J30" s="96" t="s">
        <v>210</v>
      </c>
      <c r="K30" s="93" t="s">
        <v>112</v>
      </c>
      <c r="L30" s="94" t="s">
        <v>134</v>
      </c>
      <c r="M30" s="91">
        <f t="shared" si="1"/>
        <v>60</v>
      </c>
    </row>
    <row r="31" spans="2:13" s="11" customFormat="1" ht="16" customHeight="1" x14ac:dyDescent="0.2">
      <c r="B31" s="81" t="s">
        <v>51</v>
      </c>
      <c r="C31" s="79" t="s">
        <v>195</v>
      </c>
      <c r="D31" s="80" t="s">
        <v>126</v>
      </c>
      <c r="E31" s="93" t="s">
        <v>130</v>
      </c>
      <c r="F31" s="93" t="s">
        <v>203</v>
      </c>
      <c r="G31" s="94" t="s">
        <v>203</v>
      </c>
      <c r="H31" s="91">
        <f t="shared" si="0"/>
        <v>62</v>
      </c>
      <c r="I31" s="93" t="s">
        <v>128</v>
      </c>
      <c r="J31" s="96" t="s">
        <v>136</v>
      </c>
      <c r="K31" s="93" t="s">
        <v>135</v>
      </c>
      <c r="L31" s="94" t="s">
        <v>120</v>
      </c>
      <c r="M31" s="91">
        <f t="shared" si="1"/>
        <v>81</v>
      </c>
    </row>
    <row r="32" spans="2:13" s="11" customFormat="1" ht="16" customHeight="1" thickBot="1" x14ac:dyDescent="0.25">
      <c r="B32" s="82" t="s">
        <v>196</v>
      </c>
      <c r="C32" s="83" t="s">
        <v>197</v>
      </c>
      <c r="D32" s="84" t="s">
        <v>138</v>
      </c>
      <c r="E32" s="97" t="s">
        <v>138</v>
      </c>
      <c r="F32" s="97" t="s">
        <v>138</v>
      </c>
      <c r="G32" s="98" t="s">
        <v>138</v>
      </c>
      <c r="H32" s="99">
        <f t="shared" si="0"/>
        <v>0</v>
      </c>
      <c r="I32" s="97" t="s">
        <v>130</v>
      </c>
      <c r="J32" s="100" t="s">
        <v>133</v>
      </c>
      <c r="K32" s="97" t="s">
        <v>134</v>
      </c>
      <c r="L32" s="98" t="s">
        <v>198</v>
      </c>
      <c r="M32" s="99">
        <f t="shared" si="1"/>
        <v>47</v>
      </c>
    </row>
    <row r="33" spans="3:6" x14ac:dyDescent="0.2">
      <c r="C33" s="2"/>
      <c r="D33" s="56"/>
      <c r="E33" s="2"/>
    </row>
    <row r="34" spans="3:6" x14ac:dyDescent="0.2">
      <c r="C34" s="2"/>
      <c r="D34" s="56"/>
    </row>
    <row r="47" spans="3:6" x14ac:dyDescent="0.2">
      <c r="C47" s="15"/>
      <c r="F47" s="13"/>
    </row>
  </sheetData>
  <mergeCells count="6">
    <mergeCell ref="B2:B4"/>
    <mergeCell ref="C2:C4"/>
    <mergeCell ref="D2:G2"/>
    <mergeCell ref="I2:L2"/>
    <mergeCell ref="F3:G3"/>
    <mergeCell ref="K3:L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A3EB7-ABE4-9B40-A228-E57975CB3B43}">
  <sheetPr>
    <pageSetUpPr fitToPage="1"/>
  </sheetPr>
  <dimension ref="B1:H52"/>
  <sheetViews>
    <sheetView zoomScale="110" zoomScaleNormal="110" workbookViewId="0">
      <selection activeCell="D2" sqref="D2:G2"/>
    </sheetView>
  </sheetViews>
  <sheetFormatPr baseColWidth="10" defaultColWidth="8.83203125" defaultRowHeight="15" x14ac:dyDescent="0.2"/>
  <cols>
    <col min="1" max="1" width="2" style="1" customWidth="1"/>
    <col min="2" max="2" width="9.5" style="1" customWidth="1"/>
    <col min="3" max="3" width="11.1640625" style="3" customWidth="1"/>
    <col min="4" max="4" width="29.6640625" style="1" customWidth="1"/>
    <col min="5" max="7" width="6.6640625" style="1" customWidth="1"/>
    <col min="8" max="8" width="9.1640625" style="1" customWidth="1"/>
    <col min="9" max="16384" width="8.83203125" style="1"/>
  </cols>
  <sheetData>
    <row r="1" spans="2:8" ht="17" x14ac:dyDescent="0.2">
      <c r="C1" s="59"/>
      <c r="D1" s="130" t="s">
        <v>218</v>
      </c>
      <c r="E1" s="130"/>
      <c r="F1" s="130"/>
      <c r="G1" s="130"/>
    </row>
    <row r="2" spans="2:8" ht="17" x14ac:dyDescent="0.2">
      <c r="C2" s="56"/>
      <c r="D2" s="130" t="s">
        <v>213</v>
      </c>
      <c r="E2" s="130"/>
      <c r="F2" s="130"/>
      <c r="G2" s="130"/>
    </row>
    <row r="3" spans="2:8" ht="6" customHeight="1" x14ac:dyDescent="0.2">
      <c r="D3" s="133"/>
      <c r="E3" s="133"/>
      <c r="F3" s="133"/>
      <c r="G3" s="133"/>
      <c r="H3" s="22"/>
    </row>
    <row r="4" spans="2:8" ht="16" x14ac:dyDescent="0.2">
      <c r="D4" s="145" t="s">
        <v>26</v>
      </c>
      <c r="E4" s="145"/>
      <c r="F4" s="145"/>
      <c r="G4" s="146"/>
      <c r="H4" s="20"/>
    </row>
    <row r="5" spans="2:8" ht="17" customHeight="1" x14ac:dyDescent="0.2">
      <c r="D5" s="144" t="s">
        <v>25</v>
      </c>
      <c r="E5" s="144"/>
      <c r="F5" s="144"/>
      <c r="G5" s="144"/>
      <c r="H5" s="21"/>
    </row>
    <row r="6" spans="2:8" ht="8" customHeight="1" x14ac:dyDescent="0.2">
      <c r="D6" s="5"/>
      <c r="E6" s="57"/>
      <c r="F6" s="57"/>
    </row>
    <row r="7" spans="2:8" s="4" customFormat="1" ht="31" customHeight="1" x14ac:dyDescent="0.2">
      <c r="B7" s="18" t="s">
        <v>0</v>
      </c>
      <c r="C7" s="18" t="s">
        <v>27</v>
      </c>
      <c r="D7" s="18" t="s">
        <v>28</v>
      </c>
      <c r="E7" s="18" t="s">
        <v>139</v>
      </c>
      <c r="F7" s="18" t="s">
        <v>140</v>
      </c>
      <c r="G7" s="18" t="s">
        <v>7</v>
      </c>
      <c r="H7" s="18" t="s">
        <v>80</v>
      </c>
    </row>
    <row r="8" spans="2:8" x14ac:dyDescent="0.2">
      <c r="B8" s="17" t="s">
        <v>214</v>
      </c>
      <c r="C8" s="17" t="s">
        <v>31</v>
      </c>
      <c r="D8" s="23" t="s">
        <v>95</v>
      </c>
      <c r="E8" s="17" t="s">
        <v>150</v>
      </c>
      <c r="F8" s="17" t="s">
        <v>206</v>
      </c>
      <c r="G8" s="19" t="s">
        <v>206</v>
      </c>
      <c r="H8" s="19" t="s">
        <v>81</v>
      </c>
    </row>
    <row r="9" spans="2:8" x14ac:dyDescent="0.2">
      <c r="B9" s="17" t="s">
        <v>215</v>
      </c>
      <c r="C9" s="17" t="s">
        <v>74</v>
      </c>
      <c r="D9" s="23" t="s">
        <v>94</v>
      </c>
      <c r="E9" s="17" t="s">
        <v>202</v>
      </c>
      <c r="F9" s="17" t="s">
        <v>146</v>
      </c>
      <c r="G9" s="19" t="s">
        <v>202</v>
      </c>
      <c r="H9" s="19" t="s">
        <v>81</v>
      </c>
    </row>
    <row r="10" spans="2:8" x14ac:dyDescent="0.2">
      <c r="B10" s="17" t="s">
        <v>216</v>
      </c>
      <c r="C10" s="17" t="s">
        <v>46</v>
      </c>
      <c r="D10" s="23" t="s">
        <v>101</v>
      </c>
      <c r="E10" s="17" t="s">
        <v>143</v>
      </c>
      <c r="F10" s="17" t="s">
        <v>141</v>
      </c>
      <c r="G10" s="19" t="s">
        <v>141</v>
      </c>
      <c r="H10" s="19" t="s">
        <v>81</v>
      </c>
    </row>
    <row r="11" spans="2:8" x14ac:dyDescent="0.2">
      <c r="B11" s="17" t="s">
        <v>217</v>
      </c>
      <c r="C11" s="17" t="s">
        <v>178</v>
      </c>
      <c r="D11" s="23" t="s">
        <v>100</v>
      </c>
      <c r="E11" s="17" t="s">
        <v>143</v>
      </c>
      <c r="F11" s="17" t="s">
        <v>207</v>
      </c>
      <c r="G11" s="19" t="s">
        <v>143</v>
      </c>
      <c r="H11" s="19"/>
    </row>
    <row r="12" spans="2:8" x14ac:dyDescent="0.2">
      <c r="B12" s="17" t="s">
        <v>198</v>
      </c>
      <c r="C12" s="17" t="s">
        <v>190</v>
      </c>
      <c r="D12" s="23" t="s">
        <v>191</v>
      </c>
      <c r="E12" s="17" t="s">
        <v>143</v>
      </c>
      <c r="F12" s="17" t="s">
        <v>138</v>
      </c>
      <c r="G12" s="19" t="s">
        <v>143</v>
      </c>
      <c r="H12" s="19"/>
    </row>
    <row r="13" spans="2:8" x14ac:dyDescent="0.2">
      <c r="B13" s="17" t="s">
        <v>134</v>
      </c>
      <c r="C13" s="17" t="s">
        <v>72</v>
      </c>
      <c r="D13" s="23" t="s">
        <v>99</v>
      </c>
      <c r="E13" s="17" t="s">
        <v>146</v>
      </c>
      <c r="F13" s="17" t="s">
        <v>146</v>
      </c>
      <c r="G13" s="19" t="s">
        <v>146</v>
      </c>
      <c r="H13" s="19" t="s">
        <v>81</v>
      </c>
    </row>
    <row r="14" spans="2:8" x14ac:dyDescent="0.2">
      <c r="B14" s="17" t="s">
        <v>203</v>
      </c>
      <c r="C14" s="17" t="s">
        <v>189</v>
      </c>
      <c r="D14" s="23" t="s">
        <v>62</v>
      </c>
      <c r="E14" s="17" t="s">
        <v>146</v>
      </c>
      <c r="F14" s="17" t="s">
        <v>142</v>
      </c>
      <c r="G14" s="19" t="s">
        <v>146</v>
      </c>
      <c r="H14" s="19"/>
    </row>
    <row r="15" spans="2:8" x14ac:dyDescent="0.2">
      <c r="B15" s="17" t="s">
        <v>132</v>
      </c>
      <c r="C15" s="17" t="s">
        <v>40</v>
      </c>
      <c r="D15" s="23" t="s">
        <v>103</v>
      </c>
      <c r="E15" s="17" t="s">
        <v>209</v>
      </c>
      <c r="F15" s="17" t="s">
        <v>144</v>
      </c>
      <c r="G15" s="19" t="s">
        <v>144</v>
      </c>
      <c r="H15" s="19" t="s">
        <v>81</v>
      </c>
    </row>
    <row r="16" spans="2:8" x14ac:dyDescent="0.2">
      <c r="B16" s="17" t="s">
        <v>123</v>
      </c>
      <c r="C16" s="40" t="s">
        <v>42</v>
      </c>
      <c r="D16" s="41" t="s">
        <v>61</v>
      </c>
      <c r="E16" s="40" t="s">
        <v>144</v>
      </c>
      <c r="F16" s="40" t="s">
        <v>200</v>
      </c>
      <c r="G16" s="42" t="s">
        <v>144</v>
      </c>
      <c r="H16" s="19"/>
    </row>
    <row r="17" spans="2:8" x14ac:dyDescent="0.2">
      <c r="B17" s="17" t="s">
        <v>112</v>
      </c>
      <c r="C17" s="40" t="s">
        <v>51</v>
      </c>
      <c r="D17" s="41" t="s">
        <v>195</v>
      </c>
      <c r="E17" s="40" t="s">
        <v>153</v>
      </c>
      <c r="F17" s="40" t="s">
        <v>144</v>
      </c>
      <c r="G17" s="42" t="s">
        <v>144</v>
      </c>
      <c r="H17" s="19"/>
    </row>
    <row r="18" spans="2:8" x14ac:dyDescent="0.2">
      <c r="B18" s="17" t="s">
        <v>120</v>
      </c>
      <c r="C18" s="102" t="s">
        <v>187</v>
      </c>
      <c r="D18" s="103" t="s">
        <v>188</v>
      </c>
      <c r="E18" s="40" t="s">
        <v>138</v>
      </c>
      <c r="F18" s="40" t="s">
        <v>142</v>
      </c>
      <c r="G18" s="104" t="s">
        <v>142</v>
      </c>
      <c r="H18" s="19"/>
    </row>
    <row r="19" spans="2:8" x14ac:dyDescent="0.2">
      <c r="B19" s="17" t="s">
        <v>115</v>
      </c>
      <c r="C19" s="102" t="s">
        <v>11</v>
      </c>
      <c r="D19" s="103" t="s">
        <v>96</v>
      </c>
      <c r="E19" s="40" t="s">
        <v>147</v>
      </c>
      <c r="F19" s="40" t="s">
        <v>138</v>
      </c>
      <c r="G19" s="104" t="s">
        <v>147</v>
      </c>
      <c r="H19" s="19" t="s">
        <v>81</v>
      </c>
    </row>
    <row r="20" spans="2:8" x14ac:dyDescent="0.2">
      <c r="B20" s="17" t="s">
        <v>117</v>
      </c>
      <c r="C20" s="102" t="s">
        <v>44</v>
      </c>
      <c r="D20" s="103" t="s">
        <v>104</v>
      </c>
      <c r="E20" s="40" t="s">
        <v>150</v>
      </c>
      <c r="F20" s="40" t="s">
        <v>138</v>
      </c>
      <c r="G20" s="104" t="s">
        <v>150</v>
      </c>
      <c r="H20" s="19" t="s">
        <v>81</v>
      </c>
    </row>
    <row r="21" spans="2:8" x14ac:dyDescent="0.2">
      <c r="B21" s="17" t="s">
        <v>135</v>
      </c>
      <c r="C21" s="102" t="s">
        <v>53</v>
      </c>
      <c r="D21" s="103" t="s">
        <v>105</v>
      </c>
      <c r="E21" s="40" t="s">
        <v>151</v>
      </c>
      <c r="F21" s="40" t="s">
        <v>209</v>
      </c>
      <c r="G21" s="104" t="s">
        <v>151</v>
      </c>
      <c r="H21" s="19" t="s">
        <v>81</v>
      </c>
    </row>
    <row r="22" spans="2:8" x14ac:dyDescent="0.2">
      <c r="B22" s="17" t="s">
        <v>111</v>
      </c>
      <c r="C22" s="102" t="s">
        <v>179</v>
      </c>
      <c r="D22" s="103" t="s">
        <v>180</v>
      </c>
      <c r="E22" s="40" t="s">
        <v>145</v>
      </c>
      <c r="F22" s="40" t="s">
        <v>149</v>
      </c>
      <c r="G22" s="104" t="s">
        <v>145</v>
      </c>
      <c r="H22" s="19" t="s">
        <v>81</v>
      </c>
    </row>
    <row r="23" spans="2:8" x14ac:dyDescent="0.2">
      <c r="B23" s="17" t="s">
        <v>131</v>
      </c>
      <c r="C23" s="102" t="s">
        <v>97</v>
      </c>
      <c r="D23" s="103" t="s">
        <v>98</v>
      </c>
      <c r="E23" s="40" t="s">
        <v>148</v>
      </c>
      <c r="F23" s="40" t="s">
        <v>199</v>
      </c>
      <c r="G23" s="104" t="s">
        <v>148</v>
      </c>
      <c r="H23" s="19"/>
    </row>
    <row r="24" spans="2:8" x14ac:dyDescent="0.2">
      <c r="B24" s="17" t="s">
        <v>133</v>
      </c>
      <c r="C24" s="102" t="s">
        <v>9</v>
      </c>
      <c r="D24" s="103" t="s">
        <v>13</v>
      </c>
      <c r="E24" s="40" t="s">
        <v>208</v>
      </c>
      <c r="F24" s="40" t="s">
        <v>138</v>
      </c>
      <c r="G24" s="104" t="s">
        <v>208</v>
      </c>
      <c r="H24" s="19" t="s">
        <v>81</v>
      </c>
    </row>
    <row r="25" spans="2:8" x14ac:dyDescent="0.2">
      <c r="B25" s="17" t="s">
        <v>210</v>
      </c>
      <c r="C25" s="102" t="s">
        <v>181</v>
      </c>
      <c r="D25" s="103" t="s">
        <v>182</v>
      </c>
      <c r="E25" s="40" t="s">
        <v>149</v>
      </c>
      <c r="F25" s="40" t="s">
        <v>138</v>
      </c>
      <c r="G25" s="104" t="s">
        <v>149</v>
      </c>
      <c r="H25" s="19"/>
    </row>
    <row r="26" spans="2:8" x14ac:dyDescent="0.2">
      <c r="B26" s="17" t="s">
        <v>130</v>
      </c>
      <c r="C26" s="102" t="s">
        <v>193</v>
      </c>
      <c r="D26" s="103" t="s">
        <v>194</v>
      </c>
      <c r="E26" s="40" t="s">
        <v>205</v>
      </c>
      <c r="F26" s="40" t="s">
        <v>211</v>
      </c>
      <c r="G26" s="104" t="s">
        <v>205</v>
      </c>
      <c r="H26" s="19"/>
    </row>
    <row r="27" spans="2:8" x14ac:dyDescent="0.2">
      <c r="B27" s="17" t="s">
        <v>127</v>
      </c>
      <c r="C27" s="102" t="s">
        <v>54</v>
      </c>
      <c r="D27" s="103" t="s">
        <v>102</v>
      </c>
      <c r="E27" s="40" t="s">
        <v>205</v>
      </c>
      <c r="F27" s="40" t="s">
        <v>138</v>
      </c>
      <c r="G27" s="104" t="s">
        <v>205</v>
      </c>
      <c r="H27" s="19" t="s">
        <v>81</v>
      </c>
    </row>
    <row r="28" spans="2:8" x14ac:dyDescent="0.2">
      <c r="B28" s="17" t="s">
        <v>114</v>
      </c>
      <c r="C28" s="102" t="s">
        <v>10</v>
      </c>
      <c r="D28" s="103" t="s">
        <v>15</v>
      </c>
      <c r="E28" s="40" t="s">
        <v>200</v>
      </c>
      <c r="F28" s="40" t="s">
        <v>138</v>
      </c>
      <c r="G28" s="104" t="s">
        <v>200</v>
      </c>
      <c r="H28" s="19" t="s">
        <v>81</v>
      </c>
    </row>
    <row r="29" spans="2:8" x14ac:dyDescent="0.2">
      <c r="B29" s="17" t="s">
        <v>122</v>
      </c>
      <c r="C29" s="102" t="s">
        <v>175</v>
      </c>
      <c r="D29" s="103" t="s">
        <v>176</v>
      </c>
      <c r="E29" s="40" t="s">
        <v>154</v>
      </c>
      <c r="F29" s="40" t="s">
        <v>204</v>
      </c>
      <c r="G29" s="104" t="s">
        <v>204</v>
      </c>
      <c r="H29" s="19"/>
    </row>
    <row r="30" spans="2:8" x14ac:dyDescent="0.2">
      <c r="B30" s="17" t="s">
        <v>124</v>
      </c>
      <c r="C30" s="40" t="s">
        <v>192</v>
      </c>
      <c r="D30" s="41" t="s">
        <v>106</v>
      </c>
      <c r="E30" s="40" t="s">
        <v>138</v>
      </c>
      <c r="F30" s="40" t="s">
        <v>152</v>
      </c>
      <c r="G30" s="42" t="s">
        <v>152</v>
      </c>
      <c r="H30" s="19"/>
    </row>
    <row r="31" spans="2:8" x14ac:dyDescent="0.2">
      <c r="B31" s="17" t="s">
        <v>119</v>
      </c>
      <c r="C31" s="17" t="s">
        <v>196</v>
      </c>
      <c r="D31" s="23" t="s">
        <v>197</v>
      </c>
      <c r="E31" s="17" t="s">
        <v>138</v>
      </c>
      <c r="F31" s="17" t="s">
        <v>212</v>
      </c>
      <c r="G31" s="19" t="s">
        <v>212</v>
      </c>
      <c r="H31" s="19"/>
    </row>
    <row r="32" spans="2:8" x14ac:dyDescent="0.2">
      <c r="B32" s="105" t="s">
        <v>116</v>
      </c>
      <c r="C32" s="105" t="s">
        <v>177</v>
      </c>
      <c r="D32" s="106" t="s">
        <v>107</v>
      </c>
      <c r="E32" s="105" t="s">
        <v>138</v>
      </c>
      <c r="F32" s="105" t="s">
        <v>125</v>
      </c>
      <c r="G32" s="107" t="s">
        <v>125</v>
      </c>
      <c r="H32" s="107"/>
    </row>
    <row r="33" spans="2:8" x14ac:dyDescent="0.2">
      <c r="B33" s="17" t="s">
        <v>136</v>
      </c>
      <c r="C33" s="40" t="s">
        <v>50</v>
      </c>
      <c r="D33" s="41" t="s">
        <v>108</v>
      </c>
      <c r="E33" s="40" t="s">
        <v>138</v>
      </c>
      <c r="F33" s="40" t="s">
        <v>138</v>
      </c>
      <c r="G33" s="42" t="s">
        <v>138</v>
      </c>
      <c r="H33" s="19"/>
    </row>
    <row r="34" spans="2:8" x14ac:dyDescent="0.2">
      <c r="B34" s="17" t="s">
        <v>129</v>
      </c>
      <c r="C34" s="17" t="s">
        <v>183</v>
      </c>
      <c r="D34" s="23" t="s">
        <v>184</v>
      </c>
      <c r="E34" s="17" t="s">
        <v>138</v>
      </c>
      <c r="F34" s="17" t="s">
        <v>138</v>
      </c>
      <c r="G34" s="19" t="s">
        <v>138</v>
      </c>
      <c r="H34" s="19"/>
    </row>
    <row r="35" spans="2:8" x14ac:dyDescent="0.2">
      <c r="B35" s="17" t="s">
        <v>110</v>
      </c>
      <c r="C35" s="17" t="s">
        <v>185</v>
      </c>
      <c r="D35" s="23" t="s">
        <v>186</v>
      </c>
      <c r="E35" s="17" t="s">
        <v>138</v>
      </c>
      <c r="F35" s="17" t="s">
        <v>138</v>
      </c>
      <c r="G35" s="19" t="s">
        <v>138</v>
      </c>
      <c r="H35" s="19"/>
    </row>
    <row r="36" spans="2:8" x14ac:dyDescent="0.2">
      <c r="B36" s="2"/>
      <c r="C36" s="17"/>
      <c r="D36" s="24"/>
      <c r="E36" s="24"/>
      <c r="F36" s="24"/>
    </row>
    <row r="37" spans="2:8" x14ac:dyDescent="0.2">
      <c r="B37" s="2"/>
      <c r="C37" s="17"/>
      <c r="D37" s="24"/>
      <c r="E37" s="24"/>
      <c r="F37" s="24"/>
    </row>
    <row r="38" spans="2:8" x14ac:dyDescent="0.2">
      <c r="B38" s="2"/>
      <c r="C38" s="17"/>
      <c r="D38" s="16"/>
      <c r="E38" s="16"/>
      <c r="F38" s="16"/>
    </row>
    <row r="39" spans="2:8" x14ac:dyDescent="0.2">
      <c r="B39" s="16"/>
      <c r="C39" s="17"/>
      <c r="D39" s="16"/>
      <c r="E39" s="16"/>
      <c r="F39" s="16"/>
    </row>
    <row r="40" spans="2:8" x14ac:dyDescent="0.2">
      <c r="B40" s="16"/>
      <c r="C40" s="17"/>
      <c r="D40" s="16"/>
      <c r="E40" s="16"/>
      <c r="F40" s="16"/>
    </row>
    <row r="41" spans="2:8" x14ac:dyDescent="0.2">
      <c r="B41" s="16"/>
      <c r="C41" s="17"/>
      <c r="D41" s="16"/>
      <c r="E41" s="16"/>
      <c r="F41" s="16"/>
    </row>
    <row r="42" spans="2:8" x14ac:dyDescent="0.2">
      <c r="B42" s="16"/>
      <c r="C42" s="17"/>
      <c r="D42" s="16"/>
      <c r="E42" s="16"/>
      <c r="F42" s="16"/>
    </row>
    <row r="43" spans="2:8" x14ac:dyDescent="0.2">
      <c r="B43" s="16"/>
      <c r="C43" s="17"/>
      <c r="D43" s="16"/>
      <c r="E43" s="16"/>
      <c r="F43" s="16"/>
    </row>
    <row r="44" spans="2:8" x14ac:dyDescent="0.2">
      <c r="B44" s="16"/>
      <c r="C44" s="17"/>
      <c r="D44" s="16"/>
      <c r="E44" s="16"/>
      <c r="F44" s="16"/>
    </row>
    <row r="46" spans="2:8" ht="17" x14ac:dyDescent="0.2">
      <c r="C46" s="7"/>
      <c r="D46" s="7"/>
      <c r="E46" s="7"/>
      <c r="F46" s="7"/>
    </row>
    <row r="47" spans="2:8" x14ac:dyDescent="0.2">
      <c r="C47" s="1"/>
      <c r="D47" s="6"/>
      <c r="E47" s="19"/>
      <c r="F47" s="19"/>
    </row>
    <row r="48" spans="2:8" x14ac:dyDescent="0.2">
      <c r="C48" s="8"/>
      <c r="D48" s="8"/>
      <c r="E48" s="8"/>
      <c r="F48" s="8"/>
    </row>
    <row r="49" spans="3:6" x14ac:dyDescent="0.2">
      <c r="C49" s="9"/>
      <c r="D49" s="9"/>
      <c r="E49" s="9"/>
      <c r="F49" s="9"/>
    </row>
    <row r="50" spans="3:6" x14ac:dyDescent="0.2">
      <c r="C50" s="1"/>
      <c r="D50" s="6"/>
      <c r="E50" s="19"/>
      <c r="F50" s="19"/>
    </row>
    <row r="51" spans="3:6" ht="16" x14ac:dyDescent="0.2">
      <c r="C51" s="14"/>
      <c r="D51" s="14"/>
      <c r="E51" s="14"/>
      <c r="F51" s="14"/>
    </row>
    <row r="52" spans="3:6" ht="16" x14ac:dyDescent="0.2">
      <c r="C52" s="10"/>
      <c r="D52" s="10"/>
      <c r="E52" s="10"/>
      <c r="F52" s="10"/>
    </row>
  </sheetData>
  <mergeCells count="5">
    <mergeCell ref="D1:G1"/>
    <mergeCell ref="D5:G5"/>
    <mergeCell ref="D4:G4"/>
    <mergeCell ref="D3:G3"/>
    <mergeCell ref="D2:G2"/>
  </mergeCells>
  <pageMargins left="0.7" right="0.7" top="0.75" bottom="0.75" header="0.3" footer="0.3"/>
  <pageSetup paperSize="9" scale="98" orientation="portrait" horizontalDpi="0" verticalDpi="0" copies="4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54B60-DA2B-7842-A86C-9CC6CAF404D2}">
  <dimension ref="B1:AE38"/>
  <sheetViews>
    <sheetView zoomScale="110" zoomScaleNormal="110" workbookViewId="0">
      <selection activeCell="J44" sqref="J44"/>
    </sheetView>
  </sheetViews>
  <sheetFormatPr baseColWidth="10" defaultColWidth="11" defaultRowHeight="15" x14ac:dyDescent="0.2"/>
  <cols>
    <col min="1" max="3" width="4.33203125" style="108" customWidth="1"/>
    <col min="4" max="4" width="17" style="108" customWidth="1"/>
    <col min="5" max="6" width="4.33203125" style="109" customWidth="1"/>
    <col min="7" max="7" width="16.5" style="108" customWidth="1"/>
    <col min="8" max="9" width="4.33203125" style="109" customWidth="1"/>
    <col min="10" max="10" width="16.5" style="108" customWidth="1"/>
    <col min="11" max="12" width="4.33203125" style="109" customWidth="1"/>
    <col min="13" max="13" width="16.5" style="108" customWidth="1"/>
    <col min="14" max="15" width="4.33203125" style="109" customWidth="1"/>
    <col min="16" max="16" width="16.5" style="108" customWidth="1"/>
    <col min="17" max="18" width="4.33203125" style="109" customWidth="1"/>
    <col min="19" max="19" width="16.5" style="108" customWidth="1"/>
    <col min="20" max="21" width="4.33203125" style="109" customWidth="1"/>
    <col min="22" max="22" width="16.5" style="108" customWidth="1"/>
    <col min="23" max="24" width="4.33203125" style="109" customWidth="1"/>
    <col min="25" max="25" width="16.5" style="108" customWidth="1"/>
    <col min="26" max="27" width="4.33203125" style="108" customWidth="1"/>
    <col min="28" max="28" width="17" style="108" customWidth="1"/>
    <col min="29" max="16384" width="11" style="108"/>
  </cols>
  <sheetData>
    <row r="1" spans="2:31" ht="9" customHeight="1" x14ac:dyDescent="0.2"/>
    <row r="2" spans="2:31" s="113" customFormat="1" ht="17" x14ac:dyDescent="0.2">
      <c r="B2" s="110"/>
      <c r="C2" s="110"/>
      <c r="D2" s="111"/>
      <c r="E2" s="110"/>
      <c r="F2" s="110"/>
      <c r="G2" s="111"/>
      <c r="H2" s="110"/>
      <c r="I2" s="112"/>
      <c r="J2" s="112"/>
      <c r="K2" s="112"/>
      <c r="L2" s="112"/>
      <c r="M2" s="148" t="s">
        <v>218</v>
      </c>
      <c r="N2" s="148"/>
      <c r="O2" s="148"/>
      <c r="P2" s="148"/>
      <c r="Q2" s="148"/>
      <c r="R2" s="148"/>
      <c r="S2" s="148"/>
      <c r="V2" s="111"/>
    </row>
    <row r="3" spans="2:31" s="113" customFormat="1" ht="17" x14ac:dyDescent="0.2">
      <c r="B3" s="110"/>
      <c r="C3" s="110"/>
      <c r="D3" s="111"/>
      <c r="E3" s="110"/>
      <c r="F3" s="110"/>
      <c r="G3" s="111"/>
      <c r="H3" s="110"/>
      <c r="I3" s="112"/>
      <c r="J3" s="112"/>
      <c r="K3" s="112"/>
      <c r="L3" s="112"/>
      <c r="M3" s="148" t="s">
        <v>213</v>
      </c>
      <c r="N3" s="148"/>
      <c r="O3" s="148"/>
      <c r="P3" s="148"/>
      <c r="Q3" s="148"/>
      <c r="R3" s="148"/>
      <c r="S3" s="148"/>
      <c r="V3" s="111"/>
    </row>
    <row r="4" spans="2:31" s="113" customFormat="1" ht="14" x14ac:dyDescent="0.2">
      <c r="B4" s="110"/>
      <c r="C4" s="110"/>
      <c r="D4" s="111"/>
      <c r="E4" s="110"/>
      <c r="F4" s="110"/>
      <c r="G4" s="111"/>
      <c r="H4" s="110"/>
      <c r="I4" s="114"/>
      <c r="J4" s="114"/>
      <c r="K4" s="114"/>
      <c r="L4" s="114"/>
      <c r="M4" s="149" t="s">
        <v>227</v>
      </c>
      <c r="N4" s="149"/>
      <c r="O4" s="149"/>
      <c r="P4" s="149"/>
      <c r="Q4" s="149"/>
      <c r="R4" s="149"/>
      <c r="S4" s="149"/>
      <c r="V4" s="111"/>
    </row>
    <row r="5" spans="2:31" s="113" customFormat="1" ht="14" x14ac:dyDescent="0.2">
      <c r="B5" s="110"/>
      <c r="C5" s="110"/>
      <c r="D5" s="111"/>
      <c r="E5" s="110"/>
      <c r="F5" s="110"/>
      <c r="G5" s="111"/>
      <c r="H5" s="110"/>
      <c r="I5" s="110"/>
      <c r="J5" s="111"/>
      <c r="K5" s="110"/>
      <c r="L5" s="110"/>
      <c r="N5" s="110"/>
      <c r="O5" s="110"/>
      <c r="P5" s="110"/>
      <c r="Q5" s="110"/>
      <c r="R5" s="110"/>
      <c r="S5" s="111"/>
      <c r="V5" s="111"/>
    </row>
    <row r="6" spans="2:31" s="113" customFormat="1" ht="14" x14ac:dyDescent="0.2">
      <c r="B6" s="110"/>
      <c r="C6" s="110"/>
      <c r="D6" s="111"/>
      <c r="E6" s="110"/>
      <c r="F6" s="110"/>
      <c r="G6" s="111"/>
      <c r="H6" s="110"/>
      <c r="I6" s="115"/>
      <c r="J6" s="115"/>
      <c r="K6" s="115"/>
      <c r="L6" s="115"/>
      <c r="M6" s="150" t="s">
        <v>226</v>
      </c>
      <c r="N6" s="150"/>
      <c r="O6" s="150"/>
      <c r="P6" s="150"/>
      <c r="Q6" s="150"/>
      <c r="R6" s="150"/>
      <c r="S6" s="150"/>
      <c r="V6" s="111"/>
    </row>
    <row r="7" spans="2:31" s="113" customFormat="1" ht="14" x14ac:dyDescent="0.2">
      <c r="B7" s="110"/>
      <c r="C7" s="110"/>
      <c r="D7" s="111"/>
      <c r="E7" s="110"/>
      <c r="F7" s="110"/>
      <c r="G7" s="111"/>
      <c r="H7" s="110"/>
      <c r="I7" s="111"/>
      <c r="J7" s="111"/>
      <c r="K7" s="111"/>
      <c r="L7" s="111"/>
      <c r="M7" s="111"/>
      <c r="N7" s="111"/>
      <c r="O7" s="111"/>
      <c r="P7" s="111"/>
      <c r="Q7" s="110"/>
      <c r="R7" s="110"/>
      <c r="S7" s="111"/>
      <c r="V7" s="111"/>
    </row>
    <row r="8" spans="2:31" s="113" customFormat="1" ht="17" x14ac:dyDescent="0.2">
      <c r="B8" s="110"/>
      <c r="C8" s="110"/>
      <c r="D8" s="111"/>
      <c r="E8" s="110"/>
      <c r="F8" s="110"/>
      <c r="G8" s="111"/>
      <c r="H8" s="110"/>
      <c r="J8" s="112"/>
      <c r="K8" s="112"/>
      <c r="L8" s="112"/>
      <c r="M8" s="148" t="s">
        <v>219</v>
      </c>
      <c r="N8" s="148"/>
      <c r="O8" s="148"/>
      <c r="P8" s="148"/>
      <c r="Q8" s="148"/>
      <c r="R8" s="148"/>
      <c r="S8" s="148"/>
      <c r="V8" s="111"/>
    </row>
    <row r="9" spans="2:31" s="118" customFormat="1" ht="16" x14ac:dyDescent="0.2">
      <c r="B9" s="147" t="s">
        <v>220</v>
      </c>
      <c r="C9" s="147"/>
      <c r="D9" s="147"/>
      <c r="E9" s="147" t="s">
        <v>2</v>
      </c>
      <c r="F9" s="147"/>
      <c r="G9" s="147"/>
      <c r="H9" s="147" t="s">
        <v>3</v>
      </c>
      <c r="I9" s="147"/>
      <c r="J9" s="147"/>
      <c r="K9" s="147" t="s">
        <v>4</v>
      </c>
      <c r="L9" s="147"/>
      <c r="M9" s="147"/>
      <c r="N9" s="116"/>
      <c r="O9" s="116"/>
      <c r="P9" s="117"/>
      <c r="Q9" s="147" t="s">
        <v>4</v>
      </c>
      <c r="R9" s="147"/>
      <c r="S9" s="147"/>
      <c r="T9" s="147" t="s">
        <v>3</v>
      </c>
      <c r="U9" s="147"/>
      <c r="V9" s="147"/>
      <c r="W9" s="147" t="s">
        <v>2</v>
      </c>
      <c r="X9" s="147"/>
      <c r="Y9" s="147"/>
      <c r="Z9" s="147" t="s">
        <v>220</v>
      </c>
      <c r="AA9" s="147"/>
      <c r="AB9" s="147"/>
    </row>
    <row r="10" spans="2:31" s="113" customFormat="1" ht="14" x14ac:dyDescent="0.2">
      <c r="E10" s="119"/>
      <c r="F10" s="119"/>
      <c r="G10" s="119"/>
      <c r="H10" s="119"/>
      <c r="I10" s="119"/>
      <c r="J10" s="119"/>
      <c r="K10" s="119"/>
      <c r="L10" s="119"/>
      <c r="M10" s="119"/>
      <c r="N10" s="120"/>
      <c r="O10" s="120"/>
      <c r="P10" s="115"/>
      <c r="Q10" s="119"/>
      <c r="R10" s="119"/>
      <c r="S10" s="119"/>
      <c r="T10" s="119"/>
      <c r="U10" s="119"/>
      <c r="V10" s="119"/>
      <c r="W10" s="119"/>
      <c r="X10" s="119"/>
      <c r="Y10" s="119"/>
    </row>
    <row r="11" spans="2:31" s="113" customFormat="1" ht="20" customHeight="1" x14ac:dyDescent="0.2">
      <c r="B11" s="121">
        <v>1</v>
      </c>
      <c r="C11" s="122" t="s">
        <v>31</v>
      </c>
      <c r="D11" s="122" t="s">
        <v>95</v>
      </c>
      <c r="E11" s="119"/>
      <c r="F11" s="119"/>
      <c r="G11" s="119"/>
      <c r="H11" s="119"/>
      <c r="I11" s="119"/>
      <c r="J11" s="119"/>
      <c r="K11" s="119"/>
      <c r="L11" s="119"/>
      <c r="M11" s="119"/>
      <c r="N11" s="120"/>
      <c r="O11" s="120"/>
      <c r="P11" s="115"/>
      <c r="Q11" s="119"/>
      <c r="R11" s="119"/>
      <c r="S11" s="119"/>
      <c r="T11" s="119"/>
      <c r="U11" s="119"/>
      <c r="V11" s="119"/>
      <c r="W11" s="119"/>
      <c r="X11" s="119"/>
      <c r="Y11" s="119"/>
      <c r="Z11" s="121">
        <v>2</v>
      </c>
      <c r="AA11" s="122" t="s">
        <v>74</v>
      </c>
      <c r="AB11" s="122" t="s">
        <v>94</v>
      </c>
    </row>
    <row r="12" spans="2:31" s="113" customFormat="1" ht="20" customHeight="1" x14ac:dyDescent="0.2">
      <c r="B12" s="121">
        <v>32</v>
      </c>
      <c r="C12" s="128"/>
      <c r="D12" s="128"/>
      <c r="E12" s="110"/>
      <c r="F12" s="110"/>
      <c r="H12" s="119"/>
      <c r="I12" s="119"/>
      <c r="J12" s="119"/>
      <c r="K12" s="119"/>
      <c r="L12" s="119"/>
      <c r="M12" s="119"/>
      <c r="N12" s="120"/>
      <c r="O12" s="120"/>
      <c r="P12" s="115"/>
      <c r="Q12" s="119"/>
      <c r="R12" s="119"/>
      <c r="S12" s="119"/>
      <c r="T12" s="119"/>
      <c r="U12" s="119"/>
      <c r="V12" s="119"/>
      <c r="W12" s="119"/>
      <c r="X12" s="119"/>
      <c r="Y12" s="119"/>
      <c r="Z12" s="121">
        <v>31</v>
      </c>
      <c r="AA12" s="128"/>
      <c r="AB12" s="128"/>
    </row>
    <row r="13" spans="2:31" s="113" customFormat="1" ht="20" customHeight="1" x14ac:dyDescent="0.2">
      <c r="B13" s="110"/>
      <c r="E13" s="121">
        <v>1</v>
      </c>
      <c r="F13" s="122" t="s">
        <v>31</v>
      </c>
      <c r="G13" s="122" t="s">
        <v>95</v>
      </c>
      <c r="H13" s="110"/>
      <c r="I13" s="110"/>
      <c r="K13" s="110"/>
      <c r="L13" s="110"/>
      <c r="N13" s="110"/>
      <c r="O13" s="110"/>
      <c r="Q13" s="110"/>
      <c r="R13" s="110"/>
      <c r="T13" s="110"/>
      <c r="U13" s="110"/>
      <c r="W13" s="121">
        <v>2</v>
      </c>
      <c r="X13" s="122" t="s">
        <v>74</v>
      </c>
      <c r="Y13" s="122" t="s">
        <v>94</v>
      </c>
      <c r="Z13" s="110"/>
    </row>
    <row r="14" spans="2:31" s="113" customFormat="1" ht="20" customHeight="1" x14ac:dyDescent="0.2">
      <c r="B14" s="110"/>
      <c r="E14" s="121">
        <v>16</v>
      </c>
      <c r="F14" s="122" t="s">
        <v>97</v>
      </c>
      <c r="G14" s="122" t="s">
        <v>98</v>
      </c>
      <c r="H14" s="110"/>
      <c r="I14" s="110"/>
      <c r="K14" s="110"/>
      <c r="L14" s="110"/>
      <c r="N14" s="110"/>
      <c r="O14" s="110"/>
      <c r="Q14" s="110"/>
      <c r="R14" s="110"/>
      <c r="T14" s="110"/>
      <c r="U14" s="110"/>
      <c r="W14" s="121">
        <v>15</v>
      </c>
      <c r="X14" s="122" t="s">
        <v>179</v>
      </c>
      <c r="Y14" s="122" t="s">
        <v>180</v>
      </c>
      <c r="Z14" s="110"/>
      <c r="AD14" s="109"/>
      <c r="AE14" s="109"/>
    </row>
    <row r="15" spans="2:31" s="113" customFormat="1" ht="20" customHeight="1" x14ac:dyDescent="0.2">
      <c r="B15" s="121">
        <v>16</v>
      </c>
      <c r="C15" s="122" t="s">
        <v>97</v>
      </c>
      <c r="D15" s="122" t="s">
        <v>98</v>
      </c>
      <c r="E15" s="110"/>
      <c r="F15" s="110"/>
      <c r="G15" s="123"/>
      <c r="H15" s="110"/>
      <c r="I15" s="110"/>
      <c r="K15" s="110"/>
      <c r="L15" s="110"/>
      <c r="N15" s="110"/>
      <c r="O15" s="110"/>
      <c r="Q15" s="110"/>
      <c r="R15" s="110"/>
      <c r="T15" s="110"/>
      <c r="U15" s="110"/>
      <c r="W15" s="124"/>
      <c r="Z15" s="121">
        <v>15</v>
      </c>
      <c r="AA15" s="122" t="s">
        <v>179</v>
      </c>
      <c r="AB15" s="122" t="s">
        <v>180</v>
      </c>
      <c r="AD15" s="108"/>
      <c r="AE15" s="108"/>
    </row>
    <row r="16" spans="2:31" s="113" customFormat="1" ht="20" customHeight="1" x14ac:dyDescent="0.2">
      <c r="B16" s="121">
        <v>17</v>
      </c>
      <c r="C16" s="122" t="s">
        <v>9</v>
      </c>
      <c r="D16" s="122" t="s">
        <v>13</v>
      </c>
      <c r="E16" s="110"/>
      <c r="F16" s="110"/>
      <c r="H16" s="125"/>
      <c r="I16" s="110"/>
      <c r="K16" s="110"/>
      <c r="L16" s="110"/>
      <c r="N16" s="110"/>
      <c r="O16" s="110"/>
      <c r="Q16" s="110"/>
      <c r="R16" s="110"/>
      <c r="T16" s="110"/>
      <c r="U16" s="110"/>
      <c r="W16" s="126"/>
      <c r="X16" s="110"/>
      <c r="Z16" s="121">
        <v>18</v>
      </c>
      <c r="AA16" s="122" t="s">
        <v>181</v>
      </c>
      <c r="AB16" s="122" t="s">
        <v>182</v>
      </c>
      <c r="AD16" s="108"/>
      <c r="AE16" s="108"/>
    </row>
    <row r="17" spans="2:31" s="113" customFormat="1" ht="20" customHeight="1" x14ac:dyDescent="0.2">
      <c r="E17" s="110"/>
      <c r="H17" s="121">
        <v>1</v>
      </c>
      <c r="I17" s="122" t="s">
        <v>31</v>
      </c>
      <c r="J17" s="122" t="s">
        <v>95</v>
      </c>
      <c r="K17" s="110"/>
      <c r="L17" s="110"/>
      <c r="N17" s="110"/>
      <c r="O17" s="110"/>
      <c r="Q17" s="110"/>
      <c r="R17" s="110"/>
      <c r="T17" s="121">
        <v>2</v>
      </c>
      <c r="U17" s="122" t="s">
        <v>74</v>
      </c>
      <c r="V17" s="122" t="s">
        <v>94</v>
      </c>
      <c r="W17" s="110"/>
      <c r="X17" s="110"/>
      <c r="AD17" s="108"/>
      <c r="AE17" s="108"/>
    </row>
    <row r="18" spans="2:31" s="113" customFormat="1" ht="20" customHeight="1" x14ac:dyDescent="0.2">
      <c r="B18" s="121">
        <v>8</v>
      </c>
      <c r="C18" s="122" t="s">
        <v>40</v>
      </c>
      <c r="D18" s="122" t="s">
        <v>103</v>
      </c>
      <c r="E18" s="110"/>
      <c r="F18" s="110"/>
      <c r="H18" s="121">
        <v>9</v>
      </c>
      <c r="I18" s="122" t="s">
        <v>42</v>
      </c>
      <c r="J18" s="122" t="s">
        <v>61</v>
      </c>
      <c r="K18" s="110"/>
      <c r="L18" s="110"/>
      <c r="N18" s="110"/>
      <c r="O18" s="110"/>
      <c r="Q18" s="110"/>
      <c r="R18" s="110"/>
      <c r="T18" s="121">
        <v>7</v>
      </c>
      <c r="U18" s="122" t="s">
        <v>189</v>
      </c>
      <c r="V18" s="122" t="s">
        <v>62</v>
      </c>
      <c r="W18" s="110"/>
      <c r="X18" s="110"/>
      <c r="Z18" s="121">
        <v>7</v>
      </c>
      <c r="AA18" s="122" t="s">
        <v>189</v>
      </c>
      <c r="AB18" s="122" t="s">
        <v>62</v>
      </c>
      <c r="AD18" s="108"/>
      <c r="AE18" s="108"/>
    </row>
    <row r="19" spans="2:31" s="113" customFormat="1" ht="20" customHeight="1" x14ac:dyDescent="0.2">
      <c r="B19" s="121">
        <v>25</v>
      </c>
      <c r="C19" s="122" t="s">
        <v>177</v>
      </c>
      <c r="D19" s="122" t="s">
        <v>107</v>
      </c>
      <c r="E19" s="110"/>
      <c r="F19" s="110"/>
      <c r="H19" s="126"/>
      <c r="I19" s="110"/>
      <c r="K19" s="126"/>
      <c r="L19" s="110"/>
      <c r="N19" s="151" t="s">
        <v>5</v>
      </c>
      <c r="O19" s="151"/>
      <c r="P19" s="151"/>
      <c r="Q19" s="110"/>
      <c r="R19" s="110"/>
      <c r="T19" s="124"/>
      <c r="U19" s="110"/>
      <c r="W19" s="126"/>
      <c r="X19" s="110"/>
      <c r="Z19" s="121">
        <v>26</v>
      </c>
      <c r="AA19" s="128"/>
      <c r="AB19" s="128"/>
      <c r="AD19" s="109"/>
      <c r="AE19" s="108"/>
    </row>
    <row r="20" spans="2:31" s="113" customFormat="1" ht="20" customHeight="1" x14ac:dyDescent="0.2">
      <c r="B20" s="119"/>
      <c r="E20" s="121">
        <v>8</v>
      </c>
      <c r="F20" s="122" t="s">
        <v>40</v>
      </c>
      <c r="G20" s="122" t="s">
        <v>103</v>
      </c>
      <c r="H20" s="110"/>
      <c r="I20" s="110"/>
      <c r="K20" s="126"/>
      <c r="L20" s="110"/>
      <c r="N20" s="121">
        <v>1</v>
      </c>
      <c r="O20" s="122" t="s">
        <v>31</v>
      </c>
      <c r="P20" s="122" t="s">
        <v>95</v>
      </c>
      <c r="Q20" s="110"/>
      <c r="R20" s="110"/>
      <c r="T20" s="126"/>
      <c r="U20" s="110"/>
      <c r="W20" s="121">
        <v>7</v>
      </c>
      <c r="X20" s="122" t="s">
        <v>189</v>
      </c>
      <c r="Y20" s="122" t="s">
        <v>62</v>
      </c>
      <c r="AD20" s="109"/>
      <c r="AE20" s="108"/>
    </row>
    <row r="21" spans="2:31" s="113" customFormat="1" ht="20" customHeight="1" x14ac:dyDescent="0.2">
      <c r="E21" s="121">
        <v>9</v>
      </c>
      <c r="F21" s="122" t="s">
        <v>42</v>
      </c>
      <c r="G21" s="122" t="s">
        <v>61</v>
      </c>
      <c r="H21" s="110"/>
      <c r="I21" s="110"/>
      <c r="K21" s="126"/>
      <c r="L21" s="110"/>
      <c r="N21" s="121">
        <v>3</v>
      </c>
      <c r="O21" s="122" t="s">
        <v>46</v>
      </c>
      <c r="P21" s="122" t="s">
        <v>101</v>
      </c>
      <c r="Q21" s="110"/>
      <c r="R21" s="110"/>
      <c r="T21" s="126"/>
      <c r="U21" s="110"/>
      <c r="W21" s="121">
        <v>10</v>
      </c>
      <c r="X21" s="122" t="s">
        <v>51</v>
      </c>
      <c r="Y21" s="122" t="s">
        <v>195</v>
      </c>
      <c r="AD21" s="109"/>
      <c r="AE21" s="108"/>
    </row>
    <row r="22" spans="2:31" s="113" customFormat="1" ht="20" customHeight="1" x14ac:dyDescent="0.2">
      <c r="B22" s="121">
        <v>9</v>
      </c>
      <c r="C22" s="122" t="s">
        <v>42</v>
      </c>
      <c r="D22" s="122" t="s">
        <v>61</v>
      </c>
      <c r="E22" s="110"/>
      <c r="F22" s="110"/>
      <c r="H22" s="110"/>
      <c r="I22" s="110"/>
      <c r="K22" s="126"/>
      <c r="L22" s="110"/>
      <c r="N22" s="126"/>
      <c r="O22" s="110"/>
      <c r="Q22" s="125"/>
      <c r="R22" s="110"/>
      <c r="T22" s="126"/>
      <c r="U22" s="110"/>
      <c r="W22" s="110"/>
      <c r="X22" s="110"/>
      <c r="Z22" s="121">
        <v>10</v>
      </c>
      <c r="AA22" s="122" t="s">
        <v>51</v>
      </c>
      <c r="AB22" s="122" t="s">
        <v>195</v>
      </c>
      <c r="AD22" s="109"/>
      <c r="AE22" s="108"/>
    </row>
    <row r="23" spans="2:31" s="113" customFormat="1" ht="20" customHeight="1" x14ac:dyDescent="0.2">
      <c r="B23" s="121">
        <v>24</v>
      </c>
      <c r="C23" s="122" t="s">
        <v>196</v>
      </c>
      <c r="D23" s="122" t="s">
        <v>197</v>
      </c>
      <c r="E23" s="110"/>
      <c r="F23" s="110"/>
      <c r="H23" s="110"/>
      <c r="I23" s="110"/>
      <c r="K23" s="121">
        <v>1</v>
      </c>
      <c r="L23" s="122" t="s">
        <v>31</v>
      </c>
      <c r="M23" s="122" t="s">
        <v>95</v>
      </c>
      <c r="N23" s="110"/>
      <c r="O23" s="110"/>
      <c r="Q23" s="121">
        <v>2</v>
      </c>
      <c r="R23" s="122" t="s">
        <v>74</v>
      </c>
      <c r="S23" s="122" t="s">
        <v>94</v>
      </c>
      <c r="T23" s="110"/>
      <c r="U23" s="110"/>
      <c r="W23" s="110"/>
      <c r="X23" s="110"/>
      <c r="Z23" s="121">
        <v>23</v>
      </c>
      <c r="AA23" s="122" t="s">
        <v>192</v>
      </c>
      <c r="AB23" s="122" t="s">
        <v>106</v>
      </c>
      <c r="AD23" s="109"/>
      <c r="AE23" s="108"/>
    </row>
    <row r="24" spans="2:31" s="113" customFormat="1" ht="20" customHeight="1" x14ac:dyDescent="0.2">
      <c r="E24" s="110"/>
      <c r="F24" s="110"/>
      <c r="H24" s="110"/>
      <c r="I24" s="110"/>
      <c r="K24" s="121">
        <v>5</v>
      </c>
      <c r="L24" s="122" t="s">
        <v>190</v>
      </c>
      <c r="M24" s="122" t="s">
        <v>191</v>
      </c>
      <c r="N24" s="110"/>
      <c r="O24" s="110"/>
      <c r="Q24" s="121">
        <v>3</v>
      </c>
      <c r="R24" s="122" t="s">
        <v>46</v>
      </c>
      <c r="S24" s="122" t="s">
        <v>101</v>
      </c>
      <c r="T24" s="110"/>
      <c r="U24" s="110"/>
      <c r="W24" s="110"/>
      <c r="X24" s="110"/>
      <c r="AD24" s="109"/>
      <c r="AE24" s="108"/>
    </row>
    <row r="25" spans="2:31" s="113" customFormat="1" ht="20" customHeight="1" x14ac:dyDescent="0.2">
      <c r="B25" s="121">
        <v>4</v>
      </c>
      <c r="C25" s="122" t="s">
        <v>178</v>
      </c>
      <c r="D25" s="122" t="s">
        <v>100</v>
      </c>
      <c r="E25" s="110"/>
      <c r="F25" s="110"/>
      <c r="H25" s="110"/>
      <c r="I25" s="110"/>
      <c r="K25" s="126"/>
      <c r="L25" s="110"/>
      <c r="N25" s="110"/>
      <c r="O25" s="110"/>
      <c r="Q25" s="110"/>
      <c r="R25" s="110"/>
      <c r="S25" s="123"/>
      <c r="T25" s="110"/>
      <c r="U25" s="110"/>
      <c r="W25" s="110"/>
      <c r="X25" s="110"/>
      <c r="Z25" s="121">
        <v>3</v>
      </c>
      <c r="AA25" s="122" t="s">
        <v>46</v>
      </c>
      <c r="AB25" s="122" t="s">
        <v>101</v>
      </c>
      <c r="AD25" s="109"/>
      <c r="AE25" s="108"/>
    </row>
    <row r="26" spans="2:31" s="113" customFormat="1" ht="20" customHeight="1" x14ac:dyDescent="0.2">
      <c r="B26" s="121">
        <v>29</v>
      </c>
      <c r="C26" s="128"/>
      <c r="D26" s="128"/>
      <c r="E26" s="110"/>
      <c r="F26" s="110"/>
      <c r="H26" s="110"/>
      <c r="I26" s="110"/>
      <c r="K26" s="126"/>
      <c r="L26" s="110"/>
      <c r="N26" s="110"/>
      <c r="O26" s="110"/>
      <c r="Q26" s="110"/>
      <c r="R26" s="110"/>
      <c r="T26" s="126"/>
      <c r="U26" s="110"/>
      <c r="W26" s="110"/>
      <c r="X26" s="110"/>
      <c r="Z26" s="121">
        <v>30</v>
      </c>
      <c r="AA26" s="128"/>
      <c r="AB26" s="128"/>
      <c r="AD26" s="109"/>
      <c r="AE26" s="108"/>
    </row>
    <row r="27" spans="2:31" s="113" customFormat="1" ht="20" customHeight="1" x14ac:dyDescent="0.2">
      <c r="B27" s="110"/>
      <c r="E27" s="121">
        <v>4</v>
      </c>
      <c r="F27" s="122" t="s">
        <v>178</v>
      </c>
      <c r="G27" s="122" t="s">
        <v>100</v>
      </c>
      <c r="H27" s="110"/>
      <c r="I27" s="110"/>
      <c r="K27" s="126"/>
      <c r="L27" s="110"/>
      <c r="N27" s="147" t="s">
        <v>6</v>
      </c>
      <c r="O27" s="147"/>
      <c r="P27" s="147"/>
      <c r="Q27" s="110"/>
      <c r="R27" s="110"/>
      <c r="T27" s="126"/>
      <c r="U27" s="110"/>
      <c r="W27" s="121">
        <v>3</v>
      </c>
      <c r="X27" s="122" t="s">
        <v>46</v>
      </c>
      <c r="Y27" s="122" t="s">
        <v>101</v>
      </c>
      <c r="Z27" s="110"/>
      <c r="AD27" s="109"/>
      <c r="AE27" s="108"/>
    </row>
    <row r="28" spans="2:31" s="113" customFormat="1" ht="20" customHeight="1" x14ac:dyDescent="0.2">
      <c r="D28" s="127"/>
      <c r="E28" s="121">
        <v>20</v>
      </c>
      <c r="F28" s="122" t="s">
        <v>54</v>
      </c>
      <c r="G28" s="122" t="s">
        <v>102</v>
      </c>
      <c r="H28" s="110"/>
      <c r="I28" s="110"/>
      <c r="K28" s="126"/>
      <c r="L28" s="110"/>
      <c r="N28" s="121">
        <v>2</v>
      </c>
      <c r="O28" s="122" t="s">
        <v>74</v>
      </c>
      <c r="P28" s="122" t="s">
        <v>94</v>
      </c>
      <c r="Q28" s="110"/>
      <c r="R28" s="110"/>
      <c r="T28" s="126"/>
      <c r="U28" s="110"/>
      <c r="W28" s="121">
        <v>14</v>
      </c>
      <c r="X28" s="122" t="s">
        <v>53</v>
      </c>
      <c r="Y28" s="122" t="s">
        <v>105</v>
      </c>
      <c r="AD28" s="109"/>
      <c r="AE28" s="108"/>
    </row>
    <row r="29" spans="2:31" s="113" customFormat="1" ht="20" customHeight="1" x14ac:dyDescent="0.2">
      <c r="B29" s="121">
        <v>13</v>
      </c>
      <c r="C29" s="122" t="s">
        <v>44</v>
      </c>
      <c r="D29" s="122" t="s">
        <v>104</v>
      </c>
      <c r="E29" s="110"/>
      <c r="F29" s="110"/>
      <c r="H29" s="126"/>
      <c r="I29" s="110"/>
      <c r="K29" s="126"/>
      <c r="L29" s="110"/>
      <c r="N29" s="121">
        <v>5</v>
      </c>
      <c r="O29" s="122" t="s">
        <v>190</v>
      </c>
      <c r="P29" s="122" t="s">
        <v>191</v>
      </c>
      <c r="Q29" s="110"/>
      <c r="R29" s="110"/>
      <c r="T29" s="125"/>
      <c r="U29" s="110"/>
      <c r="W29" s="126"/>
      <c r="X29" s="110"/>
      <c r="Z29" s="121">
        <v>14</v>
      </c>
      <c r="AA29" s="122" t="s">
        <v>53</v>
      </c>
      <c r="AB29" s="122" t="s">
        <v>105</v>
      </c>
      <c r="AD29" s="109"/>
      <c r="AE29" s="108"/>
    </row>
    <row r="30" spans="2:31" s="113" customFormat="1" ht="20" customHeight="1" x14ac:dyDescent="0.2">
      <c r="B30" s="121">
        <v>20</v>
      </c>
      <c r="C30" s="122" t="s">
        <v>54</v>
      </c>
      <c r="D30" s="122" t="s">
        <v>102</v>
      </c>
      <c r="E30" s="110"/>
      <c r="F30" s="110"/>
      <c r="H30" s="121">
        <v>5</v>
      </c>
      <c r="I30" s="122" t="s">
        <v>190</v>
      </c>
      <c r="J30" s="122" t="s">
        <v>191</v>
      </c>
      <c r="K30" s="110"/>
      <c r="L30" s="110"/>
      <c r="N30" s="110"/>
      <c r="O30" s="110"/>
      <c r="Q30" s="110"/>
      <c r="R30" s="110"/>
      <c r="T30" s="121">
        <v>3</v>
      </c>
      <c r="U30" s="122" t="s">
        <v>46</v>
      </c>
      <c r="V30" s="122" t="s">
        <v>101</v>
      </c>
      <c r="W30" s="110"/>
      <c r="X30" s="110"/>
      <c r="Z30" s="121">
        <v>19</v>
      </c>
      <c r="AA30" s="122" t="s">
        <v>193</v>
      </c>
      <c r="AB30" s="122" t="s">
        <v>194</v>
      </c>
      <c r="AD30" s="109"/>
      <c r="AE30" s="108"/>
    </row>
    <row r="31" spans="2:31" s="113" customFormat="1" ht="20" customHeight="1" x14ac:dyDescent="0.2">
      <c r="E31" s="110"/>
      <c r="F31" s="110"/>
      <c r="H31" s="121">
        <v>20</v>
      </c>
      <c r="I31" s="122" t="s">
        <v>54</v>
      </c>
      <c r="J31" s="122" t="s">
        <v>102</v>
      </c>
      <c r="K31" s="110"/>
      <c r="L31" s="110"/>
      <c r="N31" s="121" t="s">
        <v>221</v>
      </c>
      <c r="O31" s="122" t="s">
        <v>31</v>
      </c>
      <c r="P31" s="122" t="s">
        <v>95</v>
      </c>
      <c r="Q31" s="110"/>
      <c r="R31" s="110"/>
      <c r="T31" s="121">
        <v>6</v>
      </c>
      <c r="U31" s="122" t="s">
        <v>72</v>
      </c>
      <c r="V31" s="122" t="s">
        <v>99</v>
      </c>
      <c r="W31" s="110"/>
      <c r="X31" s="110"/>
      <c r="AD31" s="109"/>
      <c r="AE31" s="108"/>
    </row>
    <row r="32" spans="2:31" s="113" customFormat="1" ht="20" customHeight="1" x14ac:dyDescent="0.2">
      <c r="B32" s="121">
        <v>5</v>
      </c>
      <c r="C32" s="122" t="s">
        <v>190</v>
      </c>
      <c r="D32" s="122" t="s">
        <v>191</v>
      </c>
      <c r="E32" s="110"/>
      <c r="F32" s="110"/>
      <c r="H32" s="126"/>
      <c r="I32" s="110"/>
      <c r="K32" s="110"/>
      <c r="L32" s="110"/>
      <c r="N32" s="121" t="s">
        <v>222</v>
      </c>
      <c r="O32" s="122" t="s">
        <v>46</v>
      </c>
      <c r="P32" s="122" t="s">
        <v>101</v>
      </c>
      <c r="Q32" s="110"/>
      <c r="R32" s="110"/>
      <c r="T32" s="110"/>
      <c r="U32" s="110"/>
      <c r="W32" s="126"/>
      <c r="X32" s="110"/>
      <c r="Z32" s="121">
        <v>6</v>
      </c>
      <c r="AA32" s="122" t="s">
        <v>72</v>
      </c>
      <c r="AB32" s="122" t="s">
        <v>99</v>
      </c>
      <c r="AD32" s="109"/>
      <c r="AE32" s="108"/>
    </row>
    <row r="33" spans="2:31" s="113" customFormat="1" ht="20" customHeight="1" x14ac:dyDescent="0.2">
      <c r="B33" s="121">
        <v>28</v>
      </c>
      <c r="C33" s="128"/>
      <c r="D33" s="128"/>
      <c r="E33" s="110"/>
      <c r="F33" s="110"/>
      <c r="H33" s="126"/>
      <c r="I33" s="110"/>
      <c r="K33" s="110"/>
      <c r="L33" s="110"/>
      <c r="N33" s="121" t="s">
        <v>223</v>
      </c>
      <c r="O33" s="122" t="s">
        <v>74</v>
      </c>
      <c r="P33" s="122" t="s">
        <v>94</v>
      </c>
      <c r="Q33" s="110"/>
      <c r="R33" s="110"/>
      <c r="T33" s="110"/>
      <c r="U33" s="110"/>
      <c r="W33" s="126"/>
      <c r="X33" s="110"/>
      <c r="Z33" s="121">
        <v>27</v>
      </c>
      <c r="AA33" s="128"/>
      <c r="AB33" s="128"/>
      <c r="AD33" s="109"/>
      <c r="AE33" s="108"/>
    </row>
    <row r="34" spans="2:31" s="113" customFormat="1" ht="20" customHeight="1" x14ac:dyDescent="0.2">
      <c r="B34" s="110"/>
      <c r="E34" s="121">
        <v>5</v>
      </c>
      <c r="F34" s="122" t="s">
        <v>190</v>
      </c>
      <c r="G34" s="122" t="s">
        <v>191</v>
      </c>
      <c r="H34" s="110"/>
      <c r="I34" s="110"/>
      <c r="K34" s="110"/>
      <c r="L34" s="110"/>
      <c r="N34" s="121" t="s">
        <v>224</v>
      </c>
      <c r="O34" s="122" t="s">
        <v>190</v>
      </c>
      <c r="P34" s="122" t="s">
        <v>191</v>
      </c>
      <c r="Q34" s="110"/>
      <c r="R34" s="110"/>
      <c r="T34" s="110"/>
      <c r="U34" s="110"/>
      <c r="W34" s="121">
        <v>6</v>
      </c>
      <c r="X34" s="122" t="s">
        <v>72</v>
      </c>
      <c r="Y34" s="122" t="s">
        <v>99</v>
      </c>
      <c r="Z34" s="110"/>
      <c r="AD34" s="109"/>
      <c r="AE34" s="108"/>
    </row>
    <row r="35" spans="2:31" s="113" customFormat="1" ht="20" customHeight="1" x14ac:dyDescent="0.2">
      <c r="D35" s="127"/>
      <c r="E35" s="121">
        <v>12</v>
      </c>
      <c r="F35" s="122" t="s">
        <v>11</v>
      </c>
      <c r="G35" s="122" t="s">
        <v>96</v>
      </c>
      <c r="H35" s="110"/>
      <c r="I35" s="110"/>
      <c r="K35" s="110"/>
      <c r="L35" s="110"/>
      <c r="N35" s="110"/>
      <c r="Q35" s="110"/>
      <c r="R35" s="110"/>
      <c r="T35" s="110"/>
      <c r="U35" s="110"/>
      <c r="W35" s="121">
        <v>11</v>
      </c>
      <c r="X35" s="122" t="s">
        <v>187</v>
      </c>
      <c r="Y35" s="122" t="s">
        <v>188</v>
      </c>
    </row>
    <row r="36" spans="2:31" s="113" customFormat="1" ht="20" customHeight="1" x14ac:dyDescent="0.2">
      <c r="B36" s="121">
        <v>12</v>
      </c>
      <c r="C36" s="122" t="s">
        <v>11</v>
      </c>
      <c r="D36" s="122" t="s">
        <v>96</v>
      </c>
      <c r="E36" s="110"/>
      <c r="F36" s="110"/>
      <c r="H36" s="110"/>
      <c r="I36" s="110"/>
      <c r="K36" s="110"/>
      <c r="L36" s="110"/>
      <c r="N36" s="110"/>
      <c r="O36" s="110"/>
      <c r="Q36" s="110"/>
      <c r="R36" s="110"/>
      <c r="T36" s="110"/>
      <c r="U36" s="110"/>
      <c r="W36" s="110"/>
      <c r="X36" s="110"/>
      <c r="Z36" s="121">
        <v>11</v>
      </c>
      <c r="AA36" s="122" t="s">
        <v>187</v>
      </c>
      <c r="AB36" s="122" t="s">
        <v>188</v>
      </c>
    </row>
    <row r="37" spans="2:31" s="113" customFormat="1" ht="20" customHeight="1" x14ac:dyDescent="0.2">
      <c r="B37" s="121">
        <v>21</v>
      </c>
      <c r="C37" s="122" t="s">
        <v>10</v>
      </c>
      <c r="D37" s="122" t="s">
        <v>15</v>
      </c>
      <c r="E37" s="110"/>
      <c r="F37" s="110"/>
      <c r="H37" s="110"/>
      <c r="I37" s="110"/>
      <c r="K37" s="110"/>
      <c r="L37" s="110"/>
      <c r="N37" s="110"/>
      <c r="O37" s="110"/>
      <c r="Q37" s="110"/>
      <c r="R37" s="110"/>
      <c r="T37" s="110"/>
      <c r="U37" s="110"/>
      <c r="W37" s="110"/>
      <c r="X37" s="110"/>
      <c r="Z37" s="121">
        <v>22</v>
      </c>
      <c r="AA37" s="122" t="s">
        <v>175</v>
      </c>
      <c r="AB37" s="122" t="s">
        <v>176</v>
      </c>
    </row>
    <row r="38" spans="2:31" ht="21" customHeight="1" x14ac:dyDescent="0.2"/>
  </sheetData>
  <mergeCells count="15">
    <mergeCell ref="T9:V9"/>
    <mergeCell ref="W9:Y9"/>
    <mergeCell ref="Z9:AB9"/>
    <mergeCell ref="N19:P19"/>
    <mergeCell ref="N27:P27"/>
    <mergeCell ref="M2:S2"/>
    <mergeCell ref="M3:S3"/>
    <mergeCell ref="M4:S4"/>
    <mergeCell ref="M6:S6"/>
    <mergeCell ref="M8:S8"/>
    <mergeCell ref="B9:D9"/>
    <mergeCell ref="E9:G9"/>
    <mergeCell ref="H9:J9"/>
    <mergeCell ref="K9:M9"/>
    <mergeCell ref="Q9:S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0EEF3-F506-154B-99CF-0A0CE3A16E8C}">
  <dimension ref="B1:H32"/>
  <sheetViews>
    <sheetView workbookViewId="0">
      <selection activeCell="H26" sqref="H26"/>
    </sheetView>
  </sheetViews>
  <sheetFormatPr baseColWidth="10" defaultColWidth="8.83203125" defaultRowHeight="15" x14ac:dyDescent="0.2"/>
  <cols>
    <col min="1" max="1" width="3.5" style="1" customWidth="1"/>
    <col min="2" max="2" width="8.83203125" style="1"/>
    <col min="3" max="3" width="12" style="43" customWidth="1"/>
    <col min="4" max="4" width="25.33203125" style="1" customWidth="1"/>
    <col min="5" max="5" width="11.33203125" style="1" customWidth="1"/>
    <col min="6" max="6" width="13.33203125" style="45" customWidth="1"/>
    <col min="7" max="8" width="13.33203125" style="1" customWidth="1"/>
    <col min="9" max="16384" width="8.83203125" style="1"/>
  </cols>
  <sheetData>
    <row r="1" spans="2:8" ht="17" x14ac:dyDescent="0.2">
      <c r="D1" s="25" t="s">
        <v>25</v>
      </c>
    </row>
    <row r="2" spans="2:8" ht="17" x14ac:dyDescent="0.2">
      <c r="D2" s="25" t="s">
        <v>29</v>
      </c>
      <c r="E2" s="44"/>
    </row>
    <row r="3" spans="2:8" x14ac:dyDescent="0.2">
      <c r="B3" s="27"/>
      <c r="C3" s="27"/>
      <c r="D3" s="28"/>
      <c r="E3" s="28"/>
      <c r="F3" s="152"/>
      <c r="G3" s="153"/>
      <c r="H3" s="154"/>
    </row>
    <row r="4" spans="2:8" s="8" customFormat="1" ht="30" x14ac:dyDescent="0.2">
      <c r="B4" s="27" t="s">
        <v>19</v>
      </c>
      <c r="C4" s="27" t="s">
        <v>20</v>
      </c>
      <c r="D4" s="27" t="s">
        <v>21</v>
      </c>
      <c r="E4" s="29" t="s">
        <v>22</v>
      </c>
      <c r="F4" s="30" t="s">
        <v>1</v>
      </c>
      <c r="G4" s="19" t="s">
        <v>8</v>
      </c>
      <c r="H4" s="31" t="s">
        <v>23</v>
      </c>
    </row>
    <row r="5" spans="2:8" x14ac:dyDescent="0.2">
      <c r="B5" s="32">
        <v>1</v>
      </c>
      <c r="C5" s="47" t="s">
        <v>31</v>
      </c>
      <c r="D5" s="34" t="s">
        <v>95</v>
      </c>
      <c r="E5" s="35">
        <f>Table56[[#This Row],[KOPVĒRTĒJUMS]]</f>
        <v>112</v>
      </c>
      <c r="F5" s="36">
        <v>12</v>
      </c>
      <c r="G5" s="33">
        <v>100</v>
      </c>
      <c r="H5" s="37">
        <f>Table56[[#This Row],[FINĀLS]]+Table56[[#This Row],[KVALIFIKĀCIJA]]</f>
        <v>112</v>
      </c>
    </row>
    <row r="6" spans="2:8" x14ac:dyDescent="0.2">
      <c r="B6" s="32">
        <v>2</v>
      </c>
      <c r="C6" s="47" t="s">
        <v>46</v>
      </c>
      <c r="D6" s="34" t="s">
        <v>101</v>
      </c>
      <c r="E6" s="35">
        <f>Table56[[#This Row],[KOPVĒRTĒJUMS]]</f>
        <v>96</v>
      </c>
      <c r="F6" s="36">
        <v>8</v>
      </c>
      <c r="G6" s="33">
        <v>88</v>
      </c>
      <c r="H6" s="37">
        <f>Table56[[#This Row],[FINĀLS]]+Table56[[#This Row],[KVALIFIKĀCIJA]]</f>
        <v>96</v>
      </c>
    </row>
    <row r="7" spans="2:8" x14ac:dyDescent="0.2">
      <c r="B7" s="32">
        <v>3</v>
      </c>
      <c r="C7" s="56" t="s">
        <v>74</v>
      </c>
      <c r="D7" s="39" t="s">
        <v>94</v>
      </c>
      <c r="E7" s="35">
        <f>Table56[[#This Row],[KOPVĒRTĒJUMS]]</f>
        <v>88</v>
      </c>
      <c r="F7" s="36">
        <v>10</v>
      </c>
      <c r="G7" s="33">
        <v>78</v>
      </c>
      <c r="H7" s="37">
        <f>Table56[[#This Row],[FINĀLS]]+Table56[[#This Row],[KVALIFIKĀCIJA]]</f>
        <v>88</v>
      </c>
    </row>
    <row r="8" spans="2:8" x14ac:dyDescent="0.2">
      <c r="B8" s="32">
        <v>4</v>
      </c>
      <c r="C8" s="33" t="s">
        <v>190</v>
      </c>
      <c r="D8" s="34" t="s">
        <v>191</v>
      </c>
      <c r="E8" s="35">
        <f>Table56[[#This Row],[KOPVĒRTĒJUMS]]</f>
        <v>73</v>
      </c>
      <c r="F8" s="36">
        <v>4</v>
      </c>
      <c r="G8" s="33">
        <v>69</v>
      </c>
      <c r="H8" s="37">
        <f>Table56[[#This Row],[FINĀLS]]+Table56[[#This Row],[KVALIFIKĀCIJA]]</f>
        <v>73</v>
      </c>
    </row>
    <row r="9" spans="2:8" x14ac:dyDescent="0.2">
      <c r="B9" s="32">
        <v>5</v>
      </c>
      <c r="C9" s="59" t="s">
        <v>72</v>
      </c>
      <c r="D9" s="34" t="s">
        <v>99</v>
      </c>
      <c r="E9" s="35">
        <f>Table56[[#This Row],[KOPVĒRTĒJUMS]]</f>
        <v>65</v>
      </c>
      <c r="F9" s="36">
        <v>4</v>
      </c>
      <c r="G9" s="33">
        <v>61</v>
      </c>
      <c r="H9" s="37">
        <f>Table56[[#This Row],[FINĀLS]]+Table56[[#This Row],[KVALIFIKĀCIJA]]</f>
        <v>65</v>
      </c>
    </row>
    <row r="10" spans="2:8" x14ac:dyDescent="0.2">
      <c r="B10" s="32">
        <v>6</v>
      </c>
      <c r="C10" s="48" t="s">
        <v>189</v>
      </c>
      <c r="D10" s="49" t="s">
        <v>62</v>
      </c>
      <c r="E10" s="50">
        <f>Table56[[#This Row],[KOPVĒRTĒJUMS]]</f>
        <v>64</v>
      </c>
      <c r="F10" s="36">
        <v>3</v>
      </c>
      <c r="G10" s="33">
        <v>61</v>
      </c>
      <c r="H10" s="52">
        <f>Table56[[#This Row],[FINĀLS]]+Table56[[#This Row],[KVALIFIKĀCIJA]]</f>
        <v>64</v>
      </c>
    </row>
    <row r="11" spans="2:8" x14ac:dyDescent="0.2">
      <c r="B11" s="32">
        <v>7</v>
      </c>
      <c r="C11" s="48" t="s">
        <v>42</v>
      </c>
      <c r="D11" s="49" t="s">
        <v>61</v>
      </c>
      <c r="E11" s="50">
        <f>Table56[[#This Row],[KOPVĒRTĒJUMS]]</f>
        <v>63</v>
      </c>
      <c r="F11" s="36">
        <v>2</v>
      </c>
      <c r="G11" s="33">
        <v>61</v>
      </c>
      <c r="H11" s="52">
        <f>Table56[[#This Row],[FINĀLS]]+Table56[[#This Row],[KVALIFIKĀCIJA]]</f>
        <v>63</v>
      </c>
    </row>
    <row r="12" spans="2:8" x14ac:dyDescent="0.2">
      <c r="B12" s="32">
        <v>8</v>
      </c>
      <c r="C12" s="48" t="s">
        <v>54</v>
      </c>
      <c r="D12" s="49" t="s">
        <v>102</v>
      </c>
      <c r="E12" s="50">
        <f>Table56[[#This Row],[KOPVĒRTĒJUMS]]</f>
        <v>61.5</v>
      </c>
      <c r="F12" s="36">
        <v>0.5</v>
      </c>
      <c r="G12" s="33">
        <v>61</v>
      </c>
      <c r="H12" s="52">
        <f>Table56[[#This Row],[FINĀLS]]+Table56[[#This Row],[KVALIFIKĀCIJA]]</f>
        <v>61.5</v>
      </c>
    </row>
    <row r="13" spans="2:8" x14ac:dyDescent="0.2">
      <c r="B13" s="32">
        <v>9</v>
      </c>
      <c r="C13" s="48" t="s">
        <v>178</v>
      </c>
      <c r="D13" s="49" t="s">
        <v>100</v>
      </c>
      <c r="E13" s="50">
        <f>Table56[[#This Row],[KOPVĒRTĒJUMS]]</f>
        <v>60</v>
      </c>
      <c r="F13" s="36">
        <v>6</v>
      </c>
      <c r="G13" s="33">
        <v>54</v>
      </c>
      <c r="H13" s="52">
        <f>Table56[[#This Row],[FINĀLS]]+Table56[[#This Row],[KVALIFIKĀCIJA]]</f>
        <v>60</v>
      </c>
    </row>
    <row r="14" spans="2:8" x14ac:dyDescent="0.2">
      <c r="B14" s="32">
        <v>10</v>
      </c>
      <c r="C14" s="48" t="s">
        <v>40</v>
      </c>
      <c r="D14" s="49" t="s">
        <v>103</v>
      </c>
      <c r="E14" s="50">
        <f>Table56[[#This Row],[KOPVĒRTĒJUMS]]</f>
        <v>57</v>
      </c>
      <c r="F14" s="36">
        <v>3</v>
      </c>
      <c r="G14" s="33">
        <v>54</v>
      </c>
      <c r="H14" s="52">
        <f>Table56[[#This Row],[FINĀLS]]+Table56[[#This Row],[KVALIFIKĀCIJA]]</f>
        <v>57</v>
      </c>
    </row>
    <row r="15" spans="2:8" x14ac:dyDescent="0.2">
      <c r="B15" s="32">
        <v>11</v>
      </c>
      <c r="C15" s="48" t="s">
        <v>51</v>
      </c>
      <c r="D15" s="49" t="s">
        <v>195</v>
      </c>
      <c r="E15" s="50">
        <f>Table56[[#This Row],[KOPVĒRTĒJUMS]]</f>
        <v>56</v>
      </c>
      <c r="F15" s="36">
        <v>2</v>
      </c>
      <c r="G15" s="33">
        <v>54</v>
      </c>
      <c r="H15" s="52">
        <f>Table56[[#This Row],[FINĀLS]]+Table56[[#This Row],[KVALIFIKĀCIJA]]</f>
        <v>56</v>
      </c>
    </row>
    <row r="16" spans="2:8" x14ac:dyDescent="0.2">
      <c r="B16" s="32">
        <v>12</v>
      </c>
      <c r="C16" s="48" t="s">
        <v>187</v>
      </c>
      <c r="D16" s="49" t="s">
        <v>188</v>
      </c>
      <c r="E16" s="50">
        <f>Table56[[#This Row],[KOPVĒRTĒJUMS]]</f>
        <v>56</v>
      </c>
      <c r="F16" s="36">
        <v>2</v>
      </c>
      <c r="G16" s="33">
        <v>54</v>
      </c>
      <c r="H16" s="52">
        <f>Table56[[#This Row],[FINĀLS]]+Table56[[#This Row],[KVALIFIKĀCIJA]]</f>
        <v>56</v>
      </c>
    </row>
    <row r="17" spans="2:8" x14ac:dyDescent="0.2">
      <c r="B17" s="32">
        <v>13</v>
      </c>
      <c r="C17" s="48" t="s">
        <v>11</v>
      </c>
      <c r="D17" s="49" t="s">
        <v>96</v>
      </c>
      <c r="E17" s="50">
        <f>Table56[[#This Row],[KOPVĒRTĒJUMS]]</f>
        <v>56</v>
      </c>
      <c r="F17" s="36">
        <v>2</v>
      </c>
      <c r="G17" s="33">
        <v>54</v>
      </c>
      <c r="H17" s="52">
        <f>Table56[[#This Row],[FINĀLS]]+Table56[[#This Row],[KVALIFIKĀCIJA]]</f>
        <v>56</v>
      </c>
    </row>
    <row r="18" spans="2:8" x14ac:dyDescent="0.2">
      <c r="B18" s="32">
        <v>14</v>
      </c>
      <c r="C18" s="48" t="s">
        <v>53</v>
      </c>
      <c r="D18" s="49" t="s">
        <v>105</v>
      </c>
      <c r="E18" s="50">
        <f>Table56[[#This Row],[KOPVĒRTĒJUMS]]</f>
        <v>55</v>
      </c>
      <c r="F18" s="36">
        <v>1</v>
      </c>
      <c r="G18" s="33">
        <v>54</v>
      </c>
      <c r="H18" s="52">
        <f>Table56[[#This Row],[FINĀLS]]+Table56[[#This Row],[KVALIFIKĀCIJA]]</f>
        <v>55</v>
      </c>
    </row>
    <row r="19" spans="2:8" x14ac:dyDescent="0.2">
      <c r="B19" s="32">
        <v>15</v>
      </c>
      <c r="C19" s="48" t="s">
        <v>179</v>
      </c>
      <c r="D19" s="49" t="s">
        <v>180</v>
      </c>
      <c r="E19" s="50">
        <f>Table56[[#This Row],[KOPVĒRTĒJUMS]]</f>
        <v>55</v>
      </c>
      <c r="F19" s="36">
        <v>1</v>
      </c>
      <c r="G19" s="33">
        <v>54</v>
      </c>
      <c r="H19" s="52">
        <f>Table56[[#This Row],[FINĀLS]]+Table56[[#This Row],[KVALIFIKĀCIJA]]</f>
        <v>55</v>
      </c>
    </row>
    <row r="20" spans="2:8" x14ac:dyDescent="0.2">
      <c r="B20" s="32">
        <v>16</v>
      </c>
      <c r="C20" s="48" t="s">
        <v>97</v>
      </c>
      <c r="D20" s="49" t="s">
        <v>98</v>
      </c>
      <c r="E20" s="50">
        <f>Table56[[#This Row],[KOPVĒRTĒJUMS]]</f>
        <v>55</v>
      </c>
      <c r="F20" s="36">
        <v>1</v>
      </c>
      <c r="G20" s="33">
        <v>54</v>
      </c>
      <c r="H20" s="52">
        <f>Table56[[#This Row],[FINĀLS]]+Table56[[#This Row],[KVALIFIKĀCIJA]]</f>
        <v>55</v>
      </c>
    </row>
    <row r="21" spans="2:8" x14ac:dyDescent="0.2">
      <c r="B21" s="32">
        <v>17</v>
      </c>
      <c r="C21" s="48" t="s">
        <v>44</v>
      </c>
      <c r="D21" s="49" t="s">
        <v>104</v>
      </c>
      <c r="E21" s="50">
        <f>Table56[[#This Row],[KOPVĒRTĒJUMS]]</f>
        <v>25</v>
      </c>
      <c r="F21" s="36">
        <v>1</v>
      </c>
      <c r="G21" s="33">
        <v>24</v>
      </c>
      <c r="H21" s="52">
        <f>Table56[[#This Row],[FINĀLS]]+Table56[[#This Row],[KVALIFIKĀCIJA]]</f>
        <v>25</v>
      </c>
    </row>
    <row r="22" spans="2:8" x14ac:dyDescent="0.2">
      <c r="B22" s="32">
        <v>18</v>
      </c>
      <c r="C22" s="48" t="s">
        <v>9</v>
      </c>
      <c r="D22" s="49" t="s">
        <v>13</v>
      </c>
      <c r="E22" s="50">
        <f>Table56[[#This Row],[KOPVĒRTĒJUMS]]</f>
        <v>24.5</v>
      </c>
      <c r="F22" s="36">
        <v>0.5</v>
      </c>
      <c r="G22" s="33">
        <v>24</v>
      </c>
      <c r="H22" s="52">
        <f>Table56[[#This Row],[FINĀLS]]+Table56[[#This Row],[KVALIFIKĀCIJA]]</f>
        <v>24.5</v>
      </c>
    </row>
    <row r="23" spans="2:8" x14ac:dyDescent="0.2">
      <c r="B23" s="32">
        <v>19</v>
      </c>
      <c r="C23" s="48" t="s">
        <v>181</v>
      </c>
      <c r="D23" s="49" t="s">
        <v>182</v>
      </c>
      <c r="E23" s="50">
        <f>Table56[[#This Row],[KOPVĒRTĒJUMS]]</f>
        <v>24.5</v>
      </c>
      <c r="F23" s="36">
        <v>0.5</v>
      </c>
      <c r="G23" s="33">
        <v>24</v>
      </c>
      <c r="H23" s="52">
        <f>Table56[[#This Row],[FINĀLS]]+Table56[[#This Row],[KVALIFIKĀCIJA]]</f>
        <v>24.5</v>
      </c>
    </row>
    <row r="24" spans="2:8" x14ac:dyDescent="0.2">
      <c r="B24" s="32">
        <v>20</v>
      </c>
      <c r="C24" s="33" t="s">
        <v>193</v>
      </c>
      <c r="D24" s="34" t="s">
        <v>194</v>
      </c>
      <c r="E24" s="35">
        <f>Table56[[#This Row],[KOPVĒRTĒJUMS]]</f>
        <v>24.5</v>
      </c>
      <c r="F24" s="36">
        <v>0.5</v>
      </c>
      <c r="G24" s="33">
        <v>24</v>
      </c>
      <c r="H24" s="37">
        <f>Table56[[#This Row],[FINĀLS]]+Table56[[#This Row],[KVALIFIKĀCIJA]]</f>
        <v>24.5</v>
      </c>
    </row>
    <row r="25" spans="2:8" x14ac:dyDescent="0.2">
      <c r="B25" s="32">
        <v>21</v>
      </c>
      <c r="C25" s="33" t="s">
        <v>10</v>
      </c>
      <c r="D25" s="34" t="s">
        <v>15</v>
      </c>
      <c r="E25" s="35">
        <f>Table56[[#This Row],[KOPVĒRTĒJUMS]]</f>
        <v>24.5</v>
      </c>
      <c r="F25" s="36">
        <v>0.5</v>
      </c>
      <c r="G25" s="33">
        <v>24</v>
      </c>
      <c r="H25" s="37">
        <f>Table56[[#This Row],[FINĀLS]]+Table56[[#This Row],[KVALIFIKĀCIJA]]</f>
        <v>24.5</v>
      </c>
    </row>
    <row r="26" spans="2:8" x14ac:dyDescent="0.2">
      <c r="B26" s="32">
        <v>22</v>
      </c>
      <c r="C26" s="48" t="s">
        <v>175</v>
      </c>
      <c r="D26" s="49" t="s">
        <v>176</v>
      </c>
      <c r="E26" s="50">
        <f>Table56[[#This Row],[KOPVĒRTĒJUMS]]</f>
        <v>24.5</v>
      </c>
      <c r="F26" s="36">
        <v>0.5</v>
      </c>
      <c r="G26" s="33">
        <v>24</v>
      </c>
      <c r="H26" s="52">
        <f>Table56[[#This Row],[FINĀLS]]+Table56[[#This Row],[KVALIFIKĀCIJA]]</f>
        <v>24.5</v>
      </c>
    </row>
    <row r="27" spans="2:8" x14ac:dyDescent="0.2">
      <c r="B27" s="32">
        <v>23</v>
      </c>
      <c r="C27" s="56" t="s">
        <v>192</v>
      </c>
      <c r="D27" s="34" t="s">
        <v>106</v>
      </c>
      <c r="E27" s="35">
        <f>Table56[[#This Row],[KOPVĒRTĒJUMS]]</f>
        <v>24.5</v>
      </c>
      <c r="F27" s="36">
        <v>0.5</v>
      </c>
      <c r="G27" s="33">
        <v>24</v>
      </c>
      <c r="H27" s="37">
        <f>Table56[[#This Row],[FINĀLS]]+Table56[[#This Row],[KVALIFIKĀCIJA]]</f>
        <v>24.5</v>
      </c>
    </row>
    <row r="28" spans="2:8" x14ac:dyDescent="0.2">
      <c r="B28" s="32">
        <v>24</v>
      </c>
      <c r="C28" s="56" t="s">
        <v>196</v>
      </c>
      <c r="D28" s="34" t="s">
        <v>197</v>
      </c>
      <c r="E28" s="35">
        <f>Table56[[#This Row],[KOPVĒRTĒJUMS]]</f>
        <v>24.5</v>
      </c>
      <c r="F28" s="36">
        <v>0.5</v>
      </c>
      <c r="G28" s="33">
        <v>24</v>
      </c>
      <c r="H28" s="37">
        <f>Table56[[#This Row],[FINĀLS]]+Table56[[#This Row],[KVALIFIKĀCIJA]]</f>
        <v>24.5</v>
      </c>
    </row>
    <row r="29" spans="2:8" x14ac:dyDescent="0.2">
      <c r="B29" s="32">
        <v>25</v>
      </c>
      <c r="C29" s="32" t="s">
        <v>177</v>
      </c>
      <c r="D29" s="34" t="s">
        <v>107</v>
      </c>
      <c r="E29" s="35">
        <f>Table56[[#This Row],[KOPVĒRTĒJUMS]]</f>
        <v>24.25</v>
      </c>
      <c r="F29" s="36">
        <v>0.25</v>
      </c>
      <c r="G29" s="33">
        <v>24</v>
      </c>
      <c r="H29" s="37">
        <f>Table56[[#This Row],[FINĀLS]]+Table56[[#This Row],[KVALIFIKĀCIJA]]</f>
        <v>24.25</v>
      </c>
    </row>
    <row r="30" spans="2:8" x14ac:dyDescent="0.2">
      <c r="B30" s="32">
        <v>26</v>
      </c>
      <c r="C30" s="33" t="s">
        <v>50</v>
      </c>
      <c r="D30" s="34" t="s">
        <v>108</v>
      </c>
      <c r="E30" s="35">
        <f>Table56[[#This Row],[KOPVĒRTĒJUMS]]</f>
        <v>0</v>
      </c>
      <c r="F30" s="36">
        <v>0</v>
      </c>
      <c r="G30" s="33">
        <v>0</v>
      </c>
      <c r="H30" s="37">
        <f>Table56[[#This Row],[FINĀLS]]+Table56[[#This Row],[KVALIFIKĀCIJA]]</f>
        <v>0</v>
      </c>
    </row>
    <row r="31" spans="2:8" x14ac:dyDescent="0.2">
      <c r="B31" s="32">
        <v>27</v>
      </c>
      <c r="C31" s="33" t="s">
        <v>183</v>
      </c>
      <c r="D31" s="34" t="s">
        <v>184</v>
      </c>
      <c r="E31" s="35">
        <f>Table56[[#This Row],[KOPVĒRTĒJUMS]]</f>
        <v>0</v>
      </c>
      <c r="F31" s="36">
        <v>0</v>
      </c>
      <c r="G31" s="33">
        <v>0</v>
      </c>
      <c r="H31" s="37">
        <f>Table56[[#This Row],[FINĀLS]]+Table56[[#This Row],[KVALIFIKĀCIJA]]</f>
        <v>0</v>
      </c>
    </row>
    <row r="32" spans="2:8" x14ac:dyDescent="0.2">
      <c r="B32" s="32">
        <v>28</v>
      </c>
      <c r="C32" s="48" t="s">
        <v>185</v>
      </c>
      <c r="D32" s="49" t="s">
        <v>186</v>
      </c>
      <c r="E32" s="50">
        <f>Table56[[#This Row],[KOPVĒRTĒJUMS]]</f>
        <v>0</v>
      </c>
      <c r="F32" s="36">
        <v>0</v>
      </c>
      <c r="G32" s="33">
        <v>0</v>
      </c>
      <c r="H32" s="52">
        <f>Table56[[#This Row],[FINĀLS]]+Table56[[#This Row],[KVALIFIKĀCIJA]]</f>
        <v>0</v>
      </c>
    </row>
  </sheetData>
  <mergeCells count="1">
    <mergeCell ref="F3:H3"/>
  </mergeCells>
  <phoneticPr fontId="20" type="noConversion"/>
  <conditionalFormatting sqref="C7:C8 C27 C32 C24:C25">
    <cfRule type="duplicateValues" dxfId="61" priority="114"/>
    <cfRule type="duplicateValues" dxfId="60" priority="115"/>
  </conditionalFormatting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EC814-296D-0140-8E65-3817F3B66FEC}">
  <dimension ref="B1:Q20"/>
  <sheetViews>
    <sheetView tabSelected="1" workbookViewId="0">
      <selection activeCell="E36" sqref="E36"/>
    </sheetView>
  </sheetViews>
  <sheetFormatPr baseColWidth="10" defaultColWidth="8.83203125" defaultRowHeight="15" x14ac:dyDescent="0.2"/>
  <cols>
    <col min="1" max="1" width="3.5" style="1" customWidth="1"/>
    <col min="2" max="2" width="8.83203125" style="1"/>
    <col min="3" max="3" width="12" style="45" customWidth="1"/>
    <col min="4" max="4" width="25.33203125" style="1" customWidth="1"/>
    <col min="5" max="5" width="16" style="1" bestFit="1" customWidth="1"/>
    <col min="6" max="6" width="13.33203125" style="45" customWidth="1"/>
    <col min="7" max="8" width="13.33203125" style="1" customWidth="1"/>
    <col min="9" max="9" width="13.33203125" style="56" customWidth="1"/>
    <col min="10" max="11" width="13.33203125" style="1" customWidth="1"/>
    <col min="12" max="12" width="13.33203125" style="59" customWidth="1"/>
    <col min="13" max="14" width="13.33203125" style="1" customWidth="1"/>
    <col min="15" max="15" width="13.33203125" style="45" customWidth="1"/>
    <col min="16" max="17" width="13.33203125" style="1" customWidth="1"/>
    <col min="18" max="19" width="7.83203125" style="1" customWidth="1"/>
    <col min="20" max="16384" width="8.83203125" style="1"/>
  </cols>
  <sheetData>
    <row r="1" spans="2:17" ht="17" x14ac:dyDescent="0.2">
      <c r="D1" s="25" t="s">
        <v>58</v>
      </c>
    </row>
    <row r="2" spans="2:17" ht="16" x14ac:dyDescent="0.2">
      <c r="E2" s="46"/>
    </row>
    <row r="3" spans="2:17" ht="17" x14ac:dyDescent="0.2">
      <c r="B3" s="26"/>
      <c r="D3" s="25" t="s">
        <v>25</v>
      </c>
      <c r="F3" s="152" t="s">
        <v>155</v>
      </c>
      <c r="G3" s="153"/>
      <c r="H3" s="154"/>
      <c r="I3" s="152" t="s">
        <v>156</v>
      </c>
      <c r="J3" s="153"/>
      <c r="K3" s="154"/>
      <c r="L3" s="152" t="s">
        <v>157</v>
      </c>
      <c r="M3" s="153"/>
      <c r="N3" s="154"/>
      <c r="O3" s="152" t="s">
        <v>158</v>
      </c>
      <c r="P3" s="153"/>
      <c r="Q3" s="154"/>
    </row>
    <row r="4" spans="2:17" x14ac:dyDescent="0.2">
      <c r="B4" s="27"/>
      <c r="C4" s="27"/>
      <c r="D4" s="28"/>
      <c r="E4" s="28"/>
      <c r="F4" s="155" t="s">
        <v>24</v>
      </c>
      <c r="G4" s="131"/>
      <c r="H4" s="156"/>
      <c r="I4" s="155" t="s">
        <v>60</v>
      </c>
      <c r="J4" s="131"/>
      <c r="K4" s="156"/>
      <c r="L4" s="155" t="s">
        <v>159</v>
      </c>
      <c r="M4" s="131"/>
      <c r="N4" s="156"/>
      <c r="O4" s="155" t="s">
        <v>237</v>
      </c>
      <c r="P4" s="131"/>
      <c r="Q4" s="156"/>
    </row>
    <row r="5" spans="2:17" s="8" customFormat="1" ht="30" x14ac:dyDescent="0.2">
      <c r="B5" s="27" t="s">
        <v>160</v>
      </c>
      <c r="C5" s="27" t="s">
        <v>161</v>
      </c>
      <c r="D5" s="27" t="s">
        <v>162</v>
      </c>
      <c r="E5" s="29" t="s">
        <v>163</v>
      </c>
      <c r="F5" s="30" t="s">
        <v>82</v>
      </c>
      <c r="G5" s="19" t="s">
        <v>164</v>
      </c>
      <c r="H5" s="31" t="s">
        <v>29</v>
      </c>
      <c r="I5" s="30" t="s">
        <v>165</v>
      </c>
      <c r="J5" s="19" t="s">
        <v>166</v>
      </c>
      <c r="K5" s="31" t="s">
        <v>167</v>
      </c>
      <c r="L5" s="30" t="s">
        <v>168</v>
      </c>
      <c r="M5" s="19" t="s">
        <v>169</v>
      </c>
      <c r="N5" s="31" t="s">
        <v>170</v>
      </c>
      <c r="O5" s="30" t="s">
        <v>171</v>
      </c>
      <c r="P5" s="19" t="s">
        <v>172</v>
      </c>
      <c r="Q5" s="31" t="s">
        <v>173</v>
      </c>
    </row>
    <row r="6" spans="2:17" x14ac:dyDescent="0.2">
      <c r="B6" s="32">
        <v>1</v>
      </c>
      <c r="C6" s="33" t="s">
        <v>46</v>
      </c>
      <c r="D6" s="34" t="s">
        <v>47</v>
      </c>
      <c r="E6" s="35">
        <f>Table562[[#This Row],[TOTAL]]+Table562[[#This Row],[TOTAL   ]]+Table562[[#This Row],[TOTAL ]]+Table562[[#This Row],[TOTAL  ]]</f>
        <v>280</v>
      </c>
      <c r="F6" s="36">
        <v>12</v>
      </c>
      <c r="G6" s="33">
        <v>61</v>
      </c>
      <c r="H6" s="37">
        <f>Table562[[#This Row],[FINALS]]+Table562[[#This Row],[QUALIFICATION]]</f>
        <v>73</v>
      </c>
      <c r="I6" s="36">
        <v>8</v>
      </c>
      <c r="J6" s="33"/>
      <c r="K6" s="37">
        <f>Table562[[#This Row],[QUALIFICATION ]]+Table562[[#This Row],[FINALS ]]</f>
        <v>8</v>
      </c>
      <c r="L6" s="36">
        <v>3</v>
      </c>
      <c r="M6" s="33">
        <v>100</v>
      </c>
      <c r="N6" s="37">
        <f>Table562[[#This Row],[QUALIFICATION  ]]+Table562[[#This Row],[FINALS  ]]</f>
        <v>103</v>
      </c>
      <c r="O6" s="36">
        <v>8</v>
      </c>
      <c r="P6" s="33">
        <v>88</v>
      </c>
      <c r="Q6" s="37">
        <f>Table562[[#This Row],[QUALIFICATION   ]]+Table562[[#This Row],[FINALS   ]]</f>
        <v>96</v>
      </c>
    </row>
    <row r="7" spans="2:17" x14ac:dyDescent="0.2">
      <c r="B7" s="32">
        <v>2</v>
      </c>
      <c r="C7" s="33" t="s">
        <v>57</v>
      </c>
      <c r="D7" s="34" t="s">
        <v>17</v>
      </c>
      <c r="E7" s="35">
        <f>Table562[[#This Row],[TOTAL]]+Table562[[#This Row],[TOTAL   ]]+Table562[[#This Row],[TOTAL ]]+Table562[[#This Row],[TOTAL  ]]</f>
        <v>205</v>
      </c>
      <c r="F7" s="36">
        <v>2</v>
      </c>
      <c r="G7" s="33">
        <v>54</v>
      </c>
      <c r="H7" s="37">
        <f>Table562[[#This Row],[FINALS]]+Table562[[#This Row],[QUALIFICATION]]</f>
        <v>56</v>
      </c>
      <c r="I7" s="36">
        <v>2</v>
      </c>
      <c r="J7" s="33"/>
      <c r="K7" s="37">
        <f>Table562[[#This Row],[QUALIFICATION ]]+Table562[[#This Row],[FINALS ]]</f>
        <v>2</v>
      </c>
      <c r="L7" s="36">
        <v>4</v>
      </c>
      <c r="M7" s="33">
        <v>78</v>
      </c>
      <c r="N7" s="37">
        <f>Table562[[#This Row],[QUALIFICATION  ]]+Table562[[#This Row],[FINALS  ]]</f>
        <v>82</v>
      </c>
      <c r="O7" s="36">
        <v>4</v>
      </c>
      <c r="P7" s="33">
        <v>61</v>
      </c>
      <c r="Q7" s="37">
        <f>Table562[[#This Row],[QUALIFICATION   ]]+Table562[[#This Row],[FINALS   ]]</f>
        <v>65</v>
      </c>
    </row>
    <row r="8" spans="2:17" x14ac:dyDescent="0.2">
      <c r="B8" s="32">
        <v>3</v>
      </c>
      <c r="C8" s="32" t="s">
        <v>53</v>
      </c>
      <c r="D8" s="38" t="s">
        <v>12</v>
      </c>
      <c r="E8" s="35">
        <f>Table562[[#This Row],[TOTAL]]+Table562[[#This Row],[TOTAL   ]]+Table562[[#This Row],[TOTAL ]]+Table562[[#This Row],[TOTAL  ]]</f>
        <v>201</v>
      </c>
      <c r="F8" s="36">
        <v>4</v>
      </c>
      <c r="G8" s="33">
        <v>78</v>
      </c>
      <c r="H8" s="37">
        <f>Table562[[#This Row],[FINALS]]+Table562[[#This Row],[QUALIFICATION]]</f>
        <v>82</v>
      </c>
      <c r="I8" s="36">
        <v>1</v>
      </c>
      <c r="J8" s="33"/>
      <c r="K8" s="37">
        <f>Table562[[#This Row],[QUALIFICATION ]]+Table562[[#This Row],[FINALS ]]</f>
        <v>1</v>
      </c>
      <c r="L8" s="36">
        <v>2</v>
      </c>
      <c r="M8" s="33">
        <v>61</v>
      </c>
      <c r="N8" s="37">
        <f>Table562[[#This Row],[QUALIFICATION  ]]+Table562[[#This Row],[FINALS  ]]</f>
        <v>63</v>
      </c>
      <c r="O8" s="36">
        <v>1</v>
      </c>
      <c r="P8" s="33">
        <v>54</v>
      </c>
      <c r="Q8" s="37">
        <f>Table562[[#This Row],[QUALIFICATION   ]]+Table562[[#This Row],[FINALS   ]]</f>
        <v>55</v>
      </c>
    </row>
    <row r="9" spans="2:17" x14ac:dyDescent="0.2">
      <c r="B9" s="32">
        <v>4</v>
      </c>
      <c r="C9" s="33" t="s">
        <v>40</v>
      </c>
      <c r="D9" s="34" t="s">
        <v>18</v>
      </c>
      <c r="E9" s="35">
        <f>Table562[[#This Row],[TOTAL]]+Table562[[#This Row],[TOTAL   ]]+Table562[[#This Row],[TOTAL ]]+Table562[[#This Row],[TOTAL  ]]</f>
        <v>194</v>
      </c>
      <c r="F9" s="36">
        <v>3</v>
      </c>
      <c r="G9" s="33">
        <v>69</v>
      </c>
      <c r="H9" s="37">
        <f>Table562[[#This Row],[FINALS]]+Table562[[#This Row],[QUALIFICATION]]</f>
        <v>72</v>
      </c>
      <c r="I9" s="36">
        <v>2</v>
      </c>
      <c r="J9" s="33"/>
      <c r="K9" s="37">
        <f>Table562[[#This Row],[QUALIFICATION ]]+Table562[[#This Row],[FINALS ]]</f>
        <v>2</v>
      </c>
      <c r="L9" s="36">
        <v>2</v>
      </c>
      <c r="M9" s="33">
        <v>61</v>
      </c>
      <c r="N9" s="37">
        <f>Table562[[#This Row],[QUALIFICATION  ]]+Table562[[#This Row],[FINALS  ]]</f>
        <v>63</v>
      </c>
      <c r="O9" s="36">
        <v>3</v>
      </c>
      <c r="P9" s="33">
        <v>54</v>
      </c>
      <c r="Q9" s="37">
        <f>Table562[[#This Row],[QUALIFICATION   ]]+Table562[[#This Row],[FINALS   ]]</f>
        <v>57</v>
      </c>
    </row>
    <row r="10" spans="2:17" x14ac:dyDescent="0.2">
      <c r="B10" s="32">
        <v>5</v>
      </c>
      <c r="C10" s="33" t="s">
        <v>11</v>
      </c>
      <c r="D10" s="34" t="s">
        <v>16</v>
      </c>
      <c r="E10" s="35">
        <f>Table562[[#This Row],[TOTAL]]+Table562[[#This Row],[TOTAL   ]]+Table562[[#This Row],[TOTAL ]]+Table562[[#This Row],[TOTAL  ]]</f>
        <v>191</v>
      </c>
      <c r="F10" s="36">
        <v>2</v>
      </c>
      <c r="G10" s="33">
        <v>54</v>
      </c>
      <c r="H10" s="37">
        <f>Table562[[#This Row],[FINALS]]+Table562[[#This Row],[QUALIFICATION]]</f>
        <v>56</v>
      </c>
      <c r="I10" s="36">
        <v>2</v>
      </c>
      <c r="J10" s="33"/>
      <c r="K10" s="37">
        <f>Table562[[#This Row],[QUALIFICATION ]]+Table562[[#This Row],[FINALS ]]</f>
        <v>2</v>
      </c>
      <c r="L10" s="36">
        <v>8</v>
      </c>
      <c r="M10" s="33">
        <v>69</v>
      </c>
      <c r="N10" s="37">
        <f>Table562[[#This Row],[QUALIFICATION  ]]+Table562[[#This Row],[FINALS  ]]</f>
        <v>77</v>
      </c>
      <c r="O10" s="36">
        <v>2</v>
      </c>
      <c r="P10" s="33">
        <v>54</v>
      </c>
      <c r="Q10" s="37">
        <f>Table562[[#This Row],[QUALIFICATION   ]]+Table562[[#This Row],[FINALS   ]]</f>
        <v>56</v>
      </c>
    </row>
    <row r="11" spans="2:17" x14ac:dyDescent="0.2">
      <c r="B11" s="32">
        <v>6</v>
      </c>
      <c r="C11" s="48" t="s">
        <v>74</v>
      </c>
      <c r="D11" s="49" t="s">
        <v>75</v>
      </c>
      <c r="E11" s="50">
        <f>Table562[[#This Row],[TOTAL]]+Table562[[#This Row],[TOTAL   ]]+Table562[[#This Row],[TOTAL ]]+Table562[[#This Row],[TOTAL  ]]</f>
        <v>188</v>
      </c>
      <c r="F11" s="51"/>
      <c r="G11" s="35"/>
      <c r="H11" s="52">
        <f>Table562[[#This Row],[FINALS]]+Table562[[#This Row],[QUALIFICATION]]</f>
        <v>0</v>
      </c>
      <c r="I11" s="51"/>
      <c r="J11" s="35"/>
      <c r="K11" s="52">
        <f>Table562[[#This Row],[QUALIFICATION ]]+Table562[[#This Row],[FINALS ]]</f>
        <v>0</v>
      </c>
      <c r="L11" s="36">
        <v>12</v>
      </c>
      <c r="M11" s="33">
        <v>88</v>
      </c>
      <c r="N11" s="37">
        <f>Table562[[#This Row],[QUALIFICATION  ]]+Table562[[#This Row],[FINALS  ]]</f>
        <v>100</v>
      </c>
      <c r="O11" s="36">
        <v>10</v>
      </c>
      <c r="P11" s="33">
        <v>78</v>
      </c>
      <c r="Q11" s="37">
        <f>Table562[[#This Row],[QUALIFICATION   ]]+Table562[[#This Row],[FINALS   ]]</f>
        <v>88</v>
      </c>
    </row>
    <row r="12" spans="2:17" x14ac:dyDescent="0.2">
      <c r="B12" s="32">
        <v>7</v>
      </c>
      <c r="C12" s="33" t="s">
        <v>54</v>
      </c>
      <c r="D12" s="34" t="s">
        <v>48</v>
      </c>
      <c r="E12" s="35">
        <f>Table562[[#This Row],[TOTAL]]+Table562[[#This Row],[TOTAL   ]]+Table562[[#This Row],[TOTAL ]]+Table562[[#This Row],[TOTAL  ]]</f>
        <v>187.5</v>
      </c>
      <c r="F12" s="36">
        <v>4</v>
      </c>
      <c r="G12" s="33">
        <v>61</v>
      </c>
      <c r="H12" s="37">
        <f>Table562[[#This Row],[FINALS]]+Table562[[#This Row],[QUALIFICATION]]</f>
        <v>65</v>
      </c>
      <c r="I12" s="36">
        <v>4</v>
      </c>
      <c r="J12" s="33"/>
      <c r="K12" s="37">
        <f>Table562[[#This Row],[QUALIFICATION ]]+Table562[[#This Row],[FINALS ]]</f>
        <v>4</v>
      </c>
      <c r="L12" s="36">
        <v>3</v>
      </c>
      <c r="M12" s="33">
        <v>54</v>
      </c>
      <c r="N12" s="37">
        <f>Table562[[#This Row],[QUALIFICATION  ]]+Table562[[#This Row],[FINALS  ]]</f>
        <v>57</v>
      </c>
      <c r="O12" s="36">
        <v>0.5</v>
      </c>
      <c r="P12" s="33">
        <v>61</v>
      </c>
      <c r="Q12" s="37">
        <f>Table562[[#This Row],[QUALIFICATION   ]]+Table562[[#This Row],[FINALS   ]]</f>
        <v>61.5</v>
      </c>
    </row>
    <row r="13" spans="2:17" x14ac:dyDescent="0.2">
      <c r="B13" s="32">
        <v>8</v>
      </c>
      <c r="C13" s="33" t="s">
        <v>31</v>
      </c>
      <c r="D13" s="34" t="s">
        <v>14</v>
      </c>
      <c r="E13" s="35">
        <f>Table562[[#This Row],[TOTAL]]+Table562[[#This Row],[TOTAL   ]]+Table562[[#This Row],[TOTAL ]]+Table562[[#This Row],[TOTAL  ]]</f>
        <v>187</v>
      </c>
      <c r="F13" s="36">
        <v>0</v>
      </c>
      <c r="G13" s="33">
        <v>0</v>
      </c>
      <c r="H13" s="37">
        <f>Table562[[#This Row],[FINALS]]+Table562[[#This Row],[QUALIFICATION]]</f>
        <v>0</v>
      </c>
      <c r="I13" s="36">
        <v>4</v>
      </c>
      <c r="J13" s="33"/>
      <c r="K13" s="37">
        <f>Table562[[#This Row],[QUALIFICATION ]]+Table562[[#This Row],[FINALS ]]</f>
        <v>4</v>
      </c>
      <c r="L13" s="36">
        <v>10</v>
      </c>
      <c r="M13" s="33">
        <v>61</v>
      </c>
      <c r="N13" s="37">
        <f>Table562[[#This Row],[QUALIFICATION  ]]+Table562[[#This Row],[FINALS  ]]</f>
        <v>71</v>
      </c>
      <c r="O13" s="36">
        <v>12</v>
      </c>
      <c r="P13" s="33">
        <v>100</v>
      </c>
      <c r="Q13" s="37">
        <f>Table562[[#This Row],[QUALIFICATION   ]]+Table562[[#This Row],[FINALS   ]]</f>
        <v>112</v>
      </c>
    </row>
    <row r="14" spans="2:17" x14ac:dyDescent="0.2">
      <c r="B14" s="32">
        <v>9</v>
      </c>
      <c r="C14" s="33" t="s">
        <v>44</v>
      </c>
      <c r="D14" s="34" t="s">
        <v>45</v>
      </c>
      <c r="E14" s="35">
        <f>Table562[[#This Row],[TOTAL]]+Table562[[#This Row],[TOTAL   ]]+Table562[[#This Row],[TOTAL ]]+Table562[[#This Row],[TOTAL  ]]</f>
        <v>150</v>
      </c>
      <c r="F14" s="36">
        <v>8</v>
      </c>
      <c r="G14" s="33">
        <v>61</v>
      </c>
      <c r="H14" s="37">
        <f>Table562[[#This Row],[FINALS]]+Table562[[#This Row],[QUALIFICATION]]</f>
        <v>69</v>
      </c>
      <c r="I14" s="36">
        <v>0</v>
      </c>
      <c r="J14" s="33"/>
      <c r="K14" s="37">
        <f>Table562[[#This Row],[QUALIFICATION ]]+Table562[[#This Row],[FINALS ]]</f>
        <v>0</v>
      </c>
      <c r="L14" s="36">
        <v>2</v>
      </c>
      <c r="M14" s="33">
        <v>54</v>
      </c>
      <c r="N14" s="37">
        <f>Table562[[#This Row],[QUALIFICATION  ]]+Table562[[#This Row],[FINALS  ]]</f>
        <v>56</v>
      </c>
      <c r="O14" s="36">
        <v>1</v>
      </c>
      <c r="P14" s="33">
        <v>24</v>
      </c>
      <c r="Q14" s="37">
        <f>Table562[[#This Row],[QUALIFICATION   ]]+Table562[[#This Row],[FINALS   ]]</f>
        <v>25</v>
      </c>
    </row>
    <row r="15" spans="2:17" x14ac:dyDescent="0.2">
      <c r="B15" s="32">
        <v>10</v>
      </c>
      <c r="C15" s="33" t="s">
        <v>36</v>
      </c>
      <c r="D15" s="34" t="s">
        <v>37</v>
      </c>
      <c r="E15" s="35">
        <f>Table562[[#This Row],[TOTAL]]+Table562[[#This Row],[TOTAL   ]]+Table562[[#This Row],[TOTAL ]]+Table562[[#This Row],[TOTAL  ]]</f>
        <v>59</v>
      </c>
      <c r="F15" s="36">
        <v>2</v>
      </c>
      <c r="G15" s="33">
        <v>54</v>
      </c>
      <c r="H15" s="37">
        <f>Table562[[#This Row],[FINALS]]+Table562[[#This Row],[QUALIFICATION]]</f>
        <v>56</v>
      </c>
      <c r="I15" s="36">
        <v>3</v>
      </c>
      <c r="J15" s="33"/>
      <c r="K15" s="37">
        <f>Table562[[#This Row],[QUALIFICATION ]]+Table562[[#This Row],[FINALS ]]</f>
        <v>3</v>
      </c>
      <c r="L15" s="36"/>
      <c r="M15" s="33"/>
      <c r="N15" s="37">
        <f>Table562[[#This Row],[QUALIFICATION  ]]+Table562[[#This Row],[FINALS  ]]</f>
        <v>0</v>
      </c>
      <c r="O15" s="36"/>
      <c r="P15" s="33"/>
      <c r="Q15" s="37">
        <f>Table562[[#This Row],[QUALIFICATION   ]]+Table562[[#This Row],[FINALS   ]]</f>
        <v>0</v>
      </c>
    </row>
    <row r="16" spans="2:17" x14ac:dyDescent="0.2">
      <c r="B16" s="32">
        <v>11</v>
      </c>
      <c r="C16" s="48" t="s">
        <v>77</v>
      </c>
      <c r="D16" s="49" t="s">
        <v>109</v>
      </c>
      <c r="E16" s="50">
        <f>Table562[[#This Row],[TOTAL]]+Table562[[#This Row],[TOTAL   ]]+Table562[[#This Row],[TOTAL ]]+Table562[[#This Row],[TOTAL  ]]</f>
        <v>55</v>
      </c>
      <c r="F16" s="51"/>
      <c r="G16" s="35"/>
      <c r="H16" s="52">
        <f>Table562[[#This Row],[FINALS]]+Table562[[#This Row],[QUALIFICATION]]</f>
        <v>0</v>
      </c>
      <c r="I16" s="51"/>
      <c r="J16" s="35"/>
      <c r="K16" s="52">
        <f>Table562[[#This Row],[QUALIFICATION ]]+Table562[[#This Row],[FINALS ]]</f>
        <v>0</v>
      </c>
      <c r="L16" s="36">
        <v>1</v>
      </c>
      <c r="M16" s="33">
        <v>54</v>
      </c>
      <c r="N16" s="37">
        <f>Table562[[#This Row],[QUALIFICATION  ]]+Table562[[#This Row],[FINALS  ]]</f>
        <v>55</v>
      </c>
      <c r="O16" s="36"/>
      <c r="P16" s="33"/>
      <c r="Q16" s="37">
        <f>Table562[[#This Row],[QUALIFICATION   ]]+Table562[[#This Row],[FINALS   ]]</f>
        <v>0</v>
      </c>
    </row>
    <row r="17" spans="2:17" x14ac:dyDescent="0.2">
      <c r="B17" s="32">
        <v>12</v>
      </c>
      <c r="C17" s="48" t="s">
        <v>179</v>
      </c>
      <c r="D17" s="49" t="s">
        <v>238</v>
      </c>
      <c r="E17" s="50">
        <f>Table562[[#This Row],[TOTAL]]+Table562[[#This Row],[TOTAL   ]]+Table562[[#This Row],[TOTAL ]]+Table562[[#This Row],[TOTAL  ]]</f>
        <v>55</v>
      </c>
      <c r="F17" s="51"/>
      <c r="G17" s="35"/>
      <c r="H17" s="52">
        <f>Table562[[#This Row],[FINALS]]+Table562[[#This Row],[QUALIFICATION]]</f>
        <v>0</v>
      </c>
      <c r="I17" s="51"/>
      <c r="J17" s="35"/>
      <c r="K17" s="52">
        <f>Table562[[#This Row],[QUALIFICATION ]]+Table562[[#This Row],[FINALS ]]</f>
        <v>0</v>
      </c>
      <c r="L17" s="51"/>
      <c r="M17" s="35"/>
      <c r="N17" s="52">
        <f>Table562[[#This Row],[QUALIFICATION  ]]+Table562[[#This Row],[FINALS  ]]</f>
        <v>0</v>
      </c>
      <c r="O17" s="36">
        <v>1</v>
      </c>
      <c r="P17" s="33">
        <v>54</v>
      </c>
      <c r="Q17" s="54">
        <f>Table562[[#This Row],[QUALIFICATION   ]]+Table562[[#This Row],[FINALS   ]]</f>
        <v>55</v>
      </c>
    </row>
    <row r="18" spans="2:17" x14ac:dyDescent="0.2">
      <c r="B18" s="32">
        <v>13</v>
      </c>
      <c r="C18" s="33" t="s">
        <v>10</v>
      </c>
      <c r="D18" s="34" t="s">
        <v>15</v>
      </c>
      <c r="E18" s="35">
        <f>Table562[[#This Row],[TOTAL]]+Table562[[#This Row],[TOTAL   ]]+Table562[[#This Row],[TOTAL ]]+Table562[[#This Row],[TOTAL  ]]</f>
        <v>27.5</v>
      </c>
      <c r="F18" s="36">
        <v>0</v>
      </c>
      <c r="G18" s="33">
        <v>0</v>
      </c>
      <c r="H18" s="37">
        <f>Table562[[#This Row],[FINALS]]+Table562[[#This Row],[QUALIFICATION]]</f>
        <v>0</v>
      </c>
      <c r="I18" s="36">
        <v>3</v>
      </c>
      <c r="J18" s="33"/>
      <c r="K18" s="37">
        <f>Table562[[#This Row],[QUALIFICATION ]]+Table562[[#This Row],[FINALS ]]</f>
        <v>3</v>
      </c>
      <c r="L18" s="36"/>
      <c r="M18" s="33"/>
      <c r="N18" s="37">
        <f>Table562[[#This Row],[QUALIFICATION  ]]+Table562[[#This Row],[FINALS  ]]</f>
        <v>0</v>
      </c>
      <c r="O18" s="36">
        <v>0.5</v>
      </c>
      <c r="P18" s="33">
        <v>24</v>
      </c>
      <c r="Q18" s="37">
        <f>Table562[[#This Row],[QUALIFICATION   ]]+Table562[[#This Row],[FINALS   ]]</f>
        <v>24.5</v>
      </c>
    </row>
    <row r="19" spans="2:17" x14ac:dyDescent="0.2">
      <c r="B19" s="32">
        <v>14</v>
      </c>
      <c r="C19" s="48" t="s">
        <v>9</v>
      </c>
      <c r="D19" s="49" t="s">
        <v>13</v>
      </c>
      <c r="E19" s="50">
        <f>Table562[[#This Row],[TOTAL]]+Table562[[#This Row],[TOTAL   ]]+Table562[[#This Row],[TOTAL ]]+Table562[[#This Row],[TOTAL  ]]</f>
        <v>24.5</v>
      </c>
      <c r="F19" s="51"/>
      <c r="G19" s="35"/>
      <c r="H19" s="52">
        <f>Table562[[#This Row],[FINALS]]+Table562[[#This Row],[QUALIFICATION]]</f>
        <v>0</v>
      </c>
      <c r="I19" s="55">
        <v>0</v>
      </c>
      <c r="J19" s="53"/>
      <c r="K19" s="54">
        <f>Table562[[#This Row],[QUALIFICATION ]]+Table562[[#This Row],[FINALS ]]</f>
        <v>0</v>
      </c>
      <c r="L19" s="55"/>
      <c r="M19" s="53"/>
      <c r="N19" s="37">
        <f>Table562[[#This Row],[QUALIFICATION  ]]+Table562[[#This Row],[FINALS  ]]</f>
        <v>0</v>
      </c>
      <c r="O19" s="36">
        <v>0.5</v>
      </c>
      <c r="P19" s="33">
        <v>24</v>
      </c>
      <c r="Q19" s="37">
        <f>Table562[[#This Row],[QUALIFICATION   ]]+Table562[[#This Row],[FINALS   ]]</f>
        <v>24.5</v>
      </c>
    </row>
    <row r="20" spans="2:17" x14ac:dyDescent="0.2">
      <c r="B20" s="32">
        <v>15</v>
      </c>
      <c r="C20" s="33" t="s">
        <v>56</v>
      </c>
      <c r="D20" s="34" t="s">
        <v>35</v>
      </c>
      <c r="E20" s="35">
        <f>Table562[[#This Row],[TOTAL]]+Table562[[#This Row],[TOTAL   ]]+Table562[[#This Row],[TOTAL ]]+Table562[[#This Row],[TOTAL  ]]</f>
        <v>0</v>
      </c>
      <c r="F20" s="36">
        <v>0</v>
      </c>
      <c r="G20" s="33">
        <v>0</v>
      </c>
      <c r="H20" s="37">
        <f>Table562[[#This Row],[FINALS]]+Table562[[#This Row],[QUALIFICATION]]</f>
        <v>0</v>
      </c>
      <c r="I20" s="36"/>
      <c r="J20" s="33"/>
      <c r="K20" s="37">
        <f>Table562[[#This Row],[QUALIFICATION ]]+Table562[[#This Row],[FINALS ]]</f>
        <v>0</v>
      </c>
      <c r="L20" s="36"/>
      <c r="M20" s="33"/>
      <c r="N20" s="37">
        <f>Table562[[#This Row],[QUALIFICATION  ]]+Table562[[#This Row],[FINALS  ]]</f>
        <v>0</v>
      </c>
      <c r="O20" s="36"/>
      <c r="P20" s="33"/>
      <c r="Q20" s="37">
        <f>Table562[[#This Row],[QUALIFICATION   ]]+Table562[[#This Row],[FINALS   ]]</f>
        <v>0</v>
      </c>
    </row>
  </sheetData>
  <mergeCells count="8">
    <mergeCell ref="F3:H3"/>
    <mergeCell ref="O3:Q3"/>
    <mergeCell ref="F4:H4"/>
    <mergeCell ref="O4:Q4"/>
    <mergeCell ref="I3:K3"/>
    <mergeCell ref="I4:K4"/>
    <mergeCell ref="L3:N3"/>
    <mergeCell ref="L4:N4"/>
  </mergeCells>
  <conditionalFormatting sqref="C20 C6:C14 C16">
    <cfRule type="duplicateValues" dxfId="51" priority="114"/>
    <cfRule type="duplicateValues" dxfId="50" priority="115"/>
  </conditionalFormatting>
  <conditionalFormatting sqref="C17">
    <cfRule type="duplicateValues" dxfId="49" priority="5"/>
    <cfRule type="duplicateValues" dxfId="48" priority="6"/>
  </conditionalFormatting>
  <conditionalFormatting sqref="C15">
    <cfRule type="duplicateValues" dxfId="47" priority="3"/>
    <cfRule type="duplicateValues" dxfId="46" priority="4"/>
  </conditionalFormatting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A4ED9-373B-ED4F-9E24-0D387473B1A4}">
  <dimension ref="B1:T29"/>
  <sheetViews>
    <sheetView workbookViewId="0">
      <selection activeCell="Q62" sqref="Q62"/>
    </sheetView>
  </sheetViews>
  <sheetFormatPr baseColWidth="10" defaultRowHeight="15" x14ac:dyDescent="0.2"/>
  <cols>
    <col min="1" max="1" width="5.5" customWidth="1"/>
    <col min="2" max="2" width="10.83203125" style="1"/>
    <col min="3" max="3" width="12" style="59" customWidth="1"/>
    <col min="4" max="4" width="25.33203125" style="1" customWidth="1"/>
    <col min="5" max="5" width="12.6640625" style="1" customWidth="1"/>
    <col min="6" max="6" width="13.33203125" style="59" customWidth="1"/>
    <col min="7" max="8" width="13.33203125" style="1" customWidth="1"/>
    <col min="9" max="9" width="13.33203125" style="59" customWidth="1"/>
    <col min="10" max="11" width="13.33203125" style="1" customWidth="1"/>
    <col min="12" max="12" width="13.33203125" style="59" customWidth="1"/>
    <col min="13" max="14" width="13.33203125" style="1" customWidth="1"/>
    <col min="15" max="15" width="13.33203125" style="59" customWidth="1"/>
    <col min="16" max="17" width="13.33203125" style="1" customWidth="1"/>
    <col min="18" max="18" width="13.33203125" style="59" customWidth="1"/>
    <col min="19" max="20" width="13.33203125" style="1" customWidth="1"/>
  </cols>
  <sheetData>
    <row r="1" spans="2:20" ht="17" x14ac:dyDescent="0.2">
      <c r="D1" s="85" t="s">
        <v>59</v>
      </c>
    </row>
    <row r="2" spans="2:20" ht="16" x14ac:dyDescent="0.2">
      <c r="E2" s="58"/>
    </row>
    <row r="3" spans="2:20" ht="17" x14ac:dyDescent="0.2">
      <c r="B3" s="26"/>
      <c r="D3" s="85" t="s">
        <v>25</v>
      </c>
      <c r="F3" s="152" t="s">
        <v>155</v>
      </c>
      <c r="G3" s="153"/>
      <c r="H3" s="154"/>
      <c r="I3" s="152" t="s">
        <v>156</v>
      </c>
      <c r="J3" s="153"/>
      <c r="K3" s="154"/>
      <c r="L3" s="152" t="s">
        <v>157</v>
      </c>
      <c r="M3" s="153"/>
      <c r="N3" s="154"/>
      <c r="O3" s="152" t="s">
        <v>158</v>
      </c>
      <c r="P3" s="153"/>
      <c r="Q3" s="154"/>
      <c r="R3" s="152" t="s">
        <v>228</v>
      </c>
      <c r="S3" s="153"/>
      <c r="T3" s="154"/>
    </row>
    <row r="4" spans="2:20" x14ac:dyDescent="0.2">
      <c r="B4" s="86"/>
      <c r="C4" s="86"/>
      <c r="D4" s="28"/>
      <c r="E4" s="28"/>
      <c r="F4" s="155" t="s">
        <v>24</v>
      </c>
      <c r="G4" s="131"/>
      <c r="H4" s="156"/>
      <c r="I4" s="155" t="s">
        <v>60</v>
      </c>
      <c r="J4" s="131"/>
      <c r="K4" s="156"/>
      <c r="L4" s="155" t="s">
        <v>65</v>
      </c>
      <c r="M4" s="131"/>
      <c r="N4" s="156"/>
      <c r="O4" s="155" t="s">
        <v>159</v>
      </c>
      <c r="P4" s="131"/>
      <c r="Q4" s="156"/>
      <c r="R4" s="155" t="s">
        <v>229</v>
      </c>
      <c r="S4" s="131"/>
      <c r="T4" s="156"/>
    </row>
    <row r="5" spans="2:20" ht="30" x14ac:dyDescent="0.2">
      <c r="B5" s="86" t="s">
        <v>160</v>
      </c>
      <c r="C5" s="86" t="s">
        <v>161</v>
      </c>
      <c r="D5" s="86" t="s">
        <v>162</v>
      </c>
      <c r="E5" s="29" t="s">
        <v>163</v>
      </c>
      <c r="F5" s="30" t="s">
        <v>82</v>
      </c>
      <c r="G5" s="19" t="s">
        <v>164</v>
      </c>
      <c r="H5" s="31" t="s">
        <v>29</v>
      </c>
      <c r="I5" s="30" t="s">
        <v>165</v>
      </c>
      <c r="J5" s="19" t="s">
        <v>166</v>
      </c>
      <c r="K5" s="31" t="s">
        <v>167</v>
      </c>
      <c r="L5" s="30" t="s">
        <v>168</v>
      </c>
      <c r="M5" s="19" t="s">
        <v>169</v>
      </c>
      <c r="N5" s="31" t="s">
        <v>170</v>
      </c>
      <c r="O5" s="30" t="s">
        <v>171</v>
      </c>
      <c r="P5" s="19" t="s">
        <v>172</v>
      </c>
      <c r="Q5" s="31" t="s">
        <v>173</v>
      </c>
      <c r="R5" s="30" t="s">
        <v>230</v>
      </c>
      <c r="S5" s="19" t="s">
        <v>231</v>
      </c>
      <c r="T5" s="31" t="s">
        <v>232</v>
      </c>
    </row>
    <row r="6" spans="2:20" s="39" customFormat="1" x14ac:dyDescent="0.2">
      <c r="B6" s="32">
        <v>1</v>
      </c>
      <c r="C6" s="33" t="s">
        <v>46</v>
      </c>
      <c r="D6" s="34" t="s">
        <v>47</v>
      </c>
      <c r="E6" s="35">
        <f>Table5694[[#This Row],[TOTAL]]+Table5694[[#This Row],[TOTAL    ]]+Table5694[[#This Row],[TOTAL ]]+Table5694[[#This Row],[TOTAL  ]]+Table5694[[#This Row],[TOTAL   ]]</f>
        <v>390</v>
      </c>
      <c r="F6" s="36">
        <v>12</v>
      </c>
      <c r="G6" s="33">
        <v>61</v>
      </c>
      <c r="H6" s="37">
        <f>Table5694[[#This Row],[QUALIFICATION]]+Table5694[[#This Row],[FINALS]]</f>
        <v>73</v>
      </c>
      <c r="I6" s="36">
        <v>8</v>
      </c>
      <c r="J6" s="33"/>
      <c r="K6" s="37">
        <f>Table5694[[#This Row],[QUALIFICATION ]]+Table5694[[#This Row],[FINALS ]]</f>
        <v>8</v>
      </c>
      <c r="L6" s="36">
        <v>2</v>
      </c>
      <c r="M6" s="33">
        <v>100</v>
      </c>
      <c r="N6" s="37">
        <f>Table5694[[#This Row],[QUALIFICATION  ]]+Table5694[[#This Row],[FINALS  ]]</f>
        <v>102</v>
      </c>
      <c r="O6" s="36">
        <v>3</v>
      </c>
      <c r="P6" s="33">
        <v>100</v>
      </c>
      <c r="Q6" s="37">
        <f>Table5694[[#This Row],[QUALIFICATION   ]]+Table5694[[#This Row],[FINALS   ]]</f>
        <v>103</v>
      </c>
      <c r="R6" s="33">
        <v>4</v>
      </c>
      <c r="S6" s="33">
        <v>100</v>
      </c>
      <c r="T6" s="37">
        <f>Table5694[[#This Row],[QUALIFICATION    ]]+Table5694[[#This Row],[FINALS    ]]</f>
        <v>104</v>
      </c>
    </row>
    <row r="7" spans="2:20" s="39" customFormat="1" x14ac:dyDescent="0.2">
      <c r="B7" s="32">
        <v>2</v>
      </c>
      <c r="C7" s="33" t="s">
        <v>39</v>
      </c>
      <c r="D7" s="34" t="s">
        <v>30</v>
      </c>
      <c r="E7" s="35">
        <f>Table5694[[#This Row],[TOTAL]]+Table5694[[#This Row],[TOTAL    ]]+Table5694[[#This Row],[TOTAL ]]+Table5694[[#This Row],[TOTAL  ]]+Table5694[[#This Row],[TOTAL   ]]</f>
        <v>300.5</v>
      </c>
      <c r="F7" s="36">
        <v>6</v>
      </c>
      <c r="G7" s="33">
        <v>100</v>
      </c>
      <c r="H7" s="37">
        <f>Table5694[[#This Row],[QUALIFICATION]]+Table5694[[#This Row],[FINALS]]</f>
        <v>106</v>
      </c>
      <c r="I7" s="36">
        <v>10</v>
      </c>
      <c r="J7" s="33"/>
      <c r="K7" s="37">
        <f>Table5694[[#This Row],[QUALIFICATION ]]+Table5694[[#This Row],[FINALS ]]</f>
        <v>10</v>
      </c>
      <c r="L7" s="36">
        <v>12</v>
      </c>
      <c r="M7" s="33">
        <v>88</v>
      </c>
      <c r="N7" s="37">
        <f>Table5694[[#This Row],[QUALIFICATION  ]]+Table5694[[#This Row],[FINALS  ]]</f>
        <v>100</v>
      </c>
      <c r="O7" s="36">
        <v>6</v>
      </c>
      <c r="P7" s="33">
        <v>54</v>
      </c>
      <c r="Q7" s="37">
        <f>Table5694[[#This Row],[QUALIFICATION   ]]+Table5694[[#This Row],[FINALS   ]]</f>
        <v>60</v>
      </c>
      <c r="R7" s="33">
        <v>0.5</v>
      </c>
      <c r="S7" s="33">
        <v>24</v>
      </c>
      <c r="T7" s="37">
        <f>Table5694[[#This Row],[QUALIFICATION    ]]+Table5694[[#This Row],[FINALS    ]]</f>
        <v>24.5</v>
      </c>
    </row>
    <row r="8" spans="2:20" s="39" customFormat="1" x14ac:dyDescent="0.2">
      <c r="B8" s="32">
        <v>3</v>
      </c>
      <c r="C8" s="33" t="s">
        <v>57</v>
      </c>
      <c r="D8" s="34" t="s">
        <v>17</v>
      </c>
      <c r="E8" s="35">
        <f>Table5694[[#This Row],[TOTAL]]+Table5694[[#This Row],[TOTAL    ]]+Table5694[[#This Row],[TOTAL ]]+Table5694[[#This Row],[TOTAL  ]]+Table5694[[#This Row],[TOTAL   ]]</f>
        <v>278</v>
      </c>
      <c r="F8" s="36">
        <v>2</v>
      </c>
      <c r="G8" s="33">
        <v>54</v>
      </c>
      <c r="H8" s="37">
        <f>Table5694[[#This Row],[QUALIFICATION]]+Table5694[[#This Row],[FINALS]]</f>
        <v>56</v>
      </c>
      <c r="I8" s="36">
        <v>2</v>
      </c>
      <c r="J8" s="33"/>
      <c r="K8" s="37">
        <f>Table5694[[#This Row],[QUALIFICATION ]]+Table5694[[#This Row],[FINALS ]]</f>
        <v>2</v>
      </c>
      <c r="L8" s="36">
        <v>2</v>
      </c>
      <c r="M8" s="33">
        <v>69</v>
      </c>
      <c r="N8" s="37">
        <f>Table5694[[#This Row],[QUALIFICATION  ]]+Table5694[[#This Row],[FINALS  ]]</f>
        <v>71</v>
      </c>
      <c r="O8" s="36">
        <v>4</v>
      </c>
      <c r="P8" s="33">
        <v>78</v>
      </c>
      <c r="Q8" s="37">
        <f>Table5694[[#This Row],[QUALIFICATION   ]]+Table5694[[#This Row],[FINALS   ]]</f>
        <v>82</v>
      </c>
      <c r="R8" s="33">
        <v>6</v>
      </c>
      <c r="S8" s="33">
        <v>61</v>
      </c>
      <c r="T8" s="37">
        <f>Table5694[[#This Row],[QUALIFICATION    ]]+Table5694[[#This Row],[FINALS    ]]</f>
        <v>67</v>
      </c>
    </row>
    <row r="9" spans="2:20" s="39" customFormat="1" x14ac:dyDescent="0.2">
      <c r="B9" s="32">
        <v>4</v>
      </c>
      <c r="C9" s="33" t="s">
        <v>33</v>
      </c>
      <c r="D9" s="34" t="s">
        <v>34</v>
      </c>
      <c r="E9" s="35">
        <f>Table5694[[#This Row],[TOTAL]]+Table5694[[#This Row],[TOTAL    ]]+Table5694[[#This Row],[TOTAL ]]+Table5694[[#This Row],[TOTAL  ]]+Table5694[[#This Row],[TOTAL   ]]</f>
        <v>260</v>
      </c>
      <c r="F9" s="36">
        <v>3</v>
      </c>
      <c r="G9" s="33">
        <v>61</v>
      </c>
      <c r="H9" s="37">
        <f>Table5694[[#This Row],[QUALIFICATION]]+Table5694[[#This Row],[FINALS]]</f>
        <v>64</v>
      </c>
      <c r="I9" s="36">
        <v>12</v>
      </c>
      <c r="J9" s="33"/>
      <c r="K9" s="37">
        <f>Table5694[[#This Row],[QUALIFICATION ]]+Table5694[[#This Row],[FINALS ]]</f>
        <v>12</v>
      </c>
      <c r="L9" s="36">
        <v>3</v>
      </c>
      <c r="M9" s="33">
        <v>61</v>
      </c>
      <c r="N9" s="37">
        <f>Table5694[[#This Row],[QUALIFICATION  ]]+Table5694[[#This Row],[FINALS  ]]</f>
        <v>64</v>
      </c>
      <c r="O9" s="36">
        <v>4</v>
      </c>
      <c r="P9" s="33">
        <v>54</v>
      </c>
      <c r="Q9" s="37">
        <f>Table5694[[#This Row],[QUALIFICATION   ]]+Table5694[[#This Row],[FINALS   ]]</f>
        <v>58</v>
      </c>
      <c r="R9" s="33">
        <v>1</v>
      </c>
      <c r="S9" s="33">
        <v>61</v>
      </c>
      <c r="T9" s="37">
        <f>Table5694[[#This Row],[QUALIFICATION    ]]+Table5694[[#This Row],[FINALS    ]]</f>
        <v>62</v>
      </c>
    </row>
    <row r="10" spans="2:20" s="39" customFormat="1" x14ac:dyDescent="0.2">
      <c r="B10" s="32">
        <v>5</v>
      </c>
      <c r="C10" s="33" t="s">
        <v>55</v>
      </c>
      <c r="D10" s="34" t="s">
        <v>43</v>
      </c>
      <c r="E10" s="35">
        <f>Table5694[[#This Row],[TOTAL]]+Table5694[[#This Row],[TOTAL    ]]+Table5694[[#This Row],[TOTAL ]]+Table5694[[#This Row],[TOTAL  ]]+Table5694[[#This Row],[TOTAL   ]]</f>
        <v>255.5</v>
      </c>
      <c r="F10" s="36">
        <v>10</v>
      </c>
      <c r="G10" s="33">
        <v>88</v>
      </c>
      <c r="H10" s="37">
        <f>Table5694[[#This Row],[QUALIFICATION]]+Table5694[[#This Row],[FINALS]]</f>
        <v>98</v>
      </c>
      <c r="I10" s="36">
        <v>6</v>
      </c>
      <c r="J10" s="33"/>
      <c r="K10" s="37">
        <f>Table5694[[#This Row],[QUALIFICATION ]]+Table5694[[#This Row],[FINALS ]]</f>
        <v>6</v>
      </c>
      <c r="L10" s="36">
        <v>10</v>
      </c>
      <c r="M10" s="33">
        <v>61</v>
      </c>
      <c r="N10" s="37">
        <f>Table5694[[#This Row],[QUALIFICATION  ]]+Table5694[[#This Row],[FINALS  ]]</f>
        <v>71</v>
      </c>
      <c r="O10" s="36">
        <v>2</v>
      </c>
      <c r="P10" s="33">
        <v>54</v>
      </c>
      <c r="Q10" s="37">
        <f>Table5694[[#This Row],[QUALIFICATION   ]]+Table5694[[#This Row],[FINALS   ]]</f>
        <v>56</v>
      </c>
      <c r="R10" s="33">
        <v>0.5</v>
      </c>
      <c r="S10" s="33">
        <v>24</v>
      </c>
      <c r="T10" s="37">
        <f>Table5694[[#This Row],[QUALIFICATION    ]]+Table5694[[#This Row],[FINALS    ]]</f>
        <v>24.5</v>
      </c>
    </row>
    <row r="11" spans="2:20" s="39" customFormat="1" x14ac:dyDescent="0.2">
      <c r="B11" s="32">
        <v>6</v>
      </c>
      <c r="C11" s="32" t="s">
        <v>53</v>
      </c>
      <c r="D11" s="38" t="s">
        <v>12</v>
      </c>
      <c r="E11" s="35">
        <f>Table5694[[#This Row],[TOTAL]]+Table5694[[#This Row],[TOTAL    ]]+Table5694[[#This Row],[TOTAL ]]+Table5694[[#This Row],[TOTAL  ]]+Table5694[[#This Row],[TOTAL   ]]</f>
        <v>226.5</v>
      </c>
      <c r="F11" s="36">
        <v>4</v>
      </c>
      <c r="G11" s="33">
        <v>78</v>
      </c>
      <c r="H11" s="37">
        <f>Table5694[[#This Row],[QUALIFICATION]]+Table5694[[#This Row],[FINALS]]</f>
        <v>82</v>
      </c>
      <c r="I11" s="36">
        <v>1</v>
      </c>
      <c r="J11" s="33"/>
      <c r="K11" s="37">
        <f>Table5694[[#This Row],[QUALIFICATION ]]+Table5694[[#This Row],[FINALS ]]</f>
        <v>1</v>
      </c>
      <c r="L11" s="36">
        <v>0.5</v>
      </c>
      <c r="M11" s="33">
        <v>24</v>
      </c>
      <c r="N11" s="37">
        <f>Table5694[[#This Row],[QUALIFICATION  ]]+Table5694[[#This Row],[FINALS  ]]</f>
        <v>24.5</v>
      </c>
      <c r="O11" s="36">
        <v>2</v>
      </c>
      <c r="P11" s="33">
        <v>61</v>
      </c>
      <c r="Q11" s="37">
        <f>Table5694[[#This Row],[QUALIFICATION   ]]+Table5694[[#This Row],[FINALS   ]]</f>
        <v>63</v>
      </c>
      <c r="R11" s="33">
        <v>2</v>
      </c>
      <c r="S11" s="33">
        <v>54</v>
      </c>
      <c r="T11" s="37">
        <f>Table5694[[#This Row],[QUALIFICATION    ]]+Table5694[[#This Row],[FINALS    ]]</f>
        <v>56</v>
      </c>
    </row>
    <row r="12" spans="2:20" s="39" customFormat="1" x14ac:dyDescent="0.2">
      <c r="B12" s="32">
        <v>7</v>
      </c>
      <c r="C12" s="33" t="s">
        <v>74</v>
      </c>
      <c r="D12" s="34" t="s">
        <v>75</v>
      </c>
      <c r="E12" s="35">
        <f>Table5694[[#This Row],[TOTAL]]+Table5694[[#This Row],[TOTAL    ]]+Table5694[[#This Row],[TOTAL ]]+Table5694[[#This Row],[TOTAL  ]]+Table5694[[#This Row],[TOTAL   ]]</f>
        <v>190</v>
      </c>
      <c r="F12" s="51"/>
      <c r="G12" s="35"/>
      <c r="H12" s="37">
        <f>Table5694[[#This Row],[QUALIFICATION]]+Table5694[[#This Row],[FINALS]]</f>
        <v>0</v>
      </c>
      <c r="I12" s="51"/>
      <c r="J12" s="35"/>
      <c r="K12" s="37">
        <f>Table5694[[#This Row],[QUALIFICATION ]]+Table5694[[#This Row],[FINALS ]]</f>
        <v>0</v>
      </c>
      <c r="L12" s="51"/>
      <c r="M12" s="35"/>
      <c r="N12" s="37">
        <f>Table5694[[#This Row],[QUALIFICATION  ]]+Table5694[[#This Row],[FINALS  ]]</f>
        <v>0</v>
      </c>
      <c r="O12" s="36">
        <v>12</v>
      </c>
      <c r="P12" s="33">
        <v>88</v>
      </c>
      <c r="Q12" s="37">
        <f>Table5694[[#This Row],[QUALIFICATION   ]]+Table5694[[#This Row],[FINALS   ]]</f>
        <v>100</v>
      </c>
      <c r="R12" s="33">
        <v>12</v>
      </c>
      <c r="S12" s="33">
        <v>78</v>
      </c>
      <c r="T12" s="37">
        <f>Table5694[[#This Row],[QUALIFICATION    ]]+Table5694[[#This Row],[FINALS    ]]</f>
        <v>90</v>
      </c>
    </row>
    <row r="13" spans="2:20" s="39" customFormat="1" x14ac:dyDescent="0.2">
      <c r="B13" s="32">
        <v>8</v>
      </c>
      <c r="C13" s="33" t="s">
        <v>44</v>
      </c>
      <c r="D13" s="34" t="s">
        <v>45</v>
      </c>
      <c r="E13" s="35">
        <f>Table5694[[#This Row],[TOTAL]]+Table5694[[#This Row],[TOTAL    ]]+Table5694[[#This Row],[TOTAL ]]+Table5694[[#This Row],[TOTAL  ]]+Table5694[[#This Row],[TOTAL   ]]</f>
        <v>189</v>
      </c>
      <c r="F13" s="36">
        <v>8</v>
      </c>
      <c r="G13" s="33">
        <v>61</v>
      </c>
      <c r="H13" s="37">
        <f>Table5694[[#This Row],[QUALIFICATION]]+Table5694[[#This Row],[FINALS]]</f>
        <v>69</v>
      </c>
      <c r="I13" s="36">
        <v>0</v>
      </c>
      <c r="J13" s="33"/>
      <c r="K13" s="37">
        <f>Table5694[[#This Row],[QUALIFICATION ]]+Table5694[[#This Row],[FINALS ]]</f>
        <v>0</v>
      </c>
      <c r="L13" s="36">
        <v>0</v>
      </c>
      <c r="M13" s="33">
        <v>0</v>
      </c>
      <c r="N13" s="37">
        <f>Table5694[[#This Row],[QUALIFICATION  ]]+Table5694[[#This Row],[FINALS  ]]</f>
        <v>0</v>
      </c>
      <c r="O13" s="36">
        <v>2</v>
      </c>
      <c r="P13" s="33">
        <v>54</v>
      </c>
      <c r="Q13" s="37">
        <f>Table5694[[#This Row],[QUALIFICATION   ]]+Table5694[[#This Row],[FINALS   ]]</f>
        <v>56</v>
      </c>
      <c r="R13" s="33">
        <v>10</v>
      </c>
      <c r="S13" s="33">
        <v>54</v>
      </c>
      <c r="T13" s="37">
        <f>Table5694[[#This Row],[QUALIFICATION    ]]+Table5694[[#This Row],[FINALS    ]]</f>
        <v>64</v>
      </c>
    </row>
    <row r="14" spans="2:20" s="39" customFormat="1" x14ac:dyDescent="0.2">
      <c r="B14" s="32">
        <v>9</v>
      </c>
      <c r="C14" s="33" t="s">
        <v>11</v>
      </c>
      <c r="D14" s="34" t="s">
        <v>16</v>
      </c>
      <c r="E14" s="35">
        <f>Table5694[[#This Row],[TOTAL]]+Table5694[[#This Row],[TOTAL    ]]+Table5694[[#This Row],[TOTAL ]]+Table5694[[#This Row],[TOTAL  ]]+Table5694[[#This Row],[TOTAL   ]]</f>
        <v>160</v>
      </c>
      <c r="F14" s="36">
        <v>2</v>
      </c>
      <c r="G14" s="33">
        <v>54</v>
      </c>
      <c r="H14" s="37">
        <f>Table5694[[#This Row],[QUALIFICATION]]+Table5694[[#This Row],[FINALS]]</f>
        <v>56</v>
      </c>
      <c r="I14" s="36">
        <v>2</v>
      </c>
      <c r="J14" s="33"/>
      <c r="K14" s="37">
        <f>Table5694[[#This Row],[QUALIFICATION ]]+Table5694[[#This Row],[FINALS ]]</f>
        <v>2</v>
      </c>
      <c r="L14" s="36">
        <v>1</v>
      </c>
      <c r="M14" s="33">
        <v>24</v>
      </c>
      <c r="N14" s="37">
        <f>Table5694[[#This Row],[QUALIFICATION  ]]+Table5694[[#This Row],[FINALS  ]]</f>
        <v>25</v>
      </c>
      <c r="O14" s="36">
        <v>8</v>
      </c>
      <c r="P14" s="33">
        <v>69</v>
      </c>
      <c r="Q14" s="37">
        <f>Table5694[[#This Row],[QUALIFICATION   ]]+Table5694[[#This Row],[FINALS   ]]</f>
        <v>77</v>
      </c>
      <c r="R14" s="33"/>
      <c r="S14" s="33"/>
      <c r="T14" s="37">
        <f>Table5694[[#This Row],[QUALIFICATION    ]]+Table5694[[#This Row],[FINALS    ]]</f>
        <v>0</v>
      </c>
    </row>
    <row r="15" spans="2:20" s="39" customFormat="1" x14ac:dyDescent="0.2">
      <c r="B15" s="32">
        <v>10</v>
      </c>
      <c r="C15" s="33" t="s">
        <v>40</v>
      </c>
      <c r="D15" s="34" t="s">
        <v>18</v>
      </c>
      <c r="E15" s="35">
        <f>Table5694[[#This Row],[TOTAL]]+Table5694[[#This Row],[TOTAL    ]]+Table5694[[#This Row],[TOTAL ]]+Table5694[[#This Row],[TOTAL  ]]+Table5694[[#This Row],[TOTAL   ]]</f>
        <v>137</v>
      </c>
      <c r="F15" s="36">
        <v>3</v>
      </c>
      <c r="G15" s="33">
        <v>69</v>
      </c>
      <c r="H15" s="37">
        <f>Table5694[[#This Row],[QUALIFICATION]]+Table5694[[#This Row],[FINALS]]</f>
        <v>72</v>
      </c>
      <c r="I15" s="36">
        <v>2</v>
      </c>
      <c r="J15" s="33"/>
      <c r="K15" s="37">
        <f>Table5694[[#This Row],[QUALIFICATION ]]+Table5694[[#This Row],[FINALS ]]</f>
        <v>2</v>
      </c>
      <c r="L15" s="36"/>
      <c r="M15" s="33"/>
      <c r="N15" s="37">
        <f>Table5694[[#This Row],[QUALIFICATION  ]]+Table5694[[#This Row],[FINALS  ]]</f>
        <v>0</v>
      </c>
      <c r="O15" s="36">
        <v>2</v>
      </c>
      <c r="P15" s="33">
        <v>61</v>
      </c>
      <c r="Q15" s="37">
        <f>Table5694[[#This Row],[QUALIFICATION   ]]+Table5694[[#This Row],[FINALS   ]]</f>
        <v>63</v>
      </c>
      <c r="R15" s="33"/>
      <c r="S15" s="33"/>
      <c r="T15" s="37">
        <f>Table5694[[#This Row],[QUALIFICATION    ]]+Table5694[[#This Row],[FINALS    ]]</f>
        <v>0</v>
      </c>
    </row>
    <row r="16" spans="2:20" s="1" customFormat="1" x14ac:dyDescent="0.2">
      <c r="B16" s="32">
        <v>11</v>
      </c>
      <c r="C16" s="33" t="s">
        <v>54</v>
      </c>
      <c r="D16" s="34" t="s">
        <v>48</v>
      </c>
      <c r="E16" s="35">
        <f>Table5694[[#This Row],[TOTAL]]+Table5694[[#This Row],[TOTAL    ]]+Table5694[[#This Row],[TOTAL ]]+Table5694[[#This Row],[TOTAL  ]]+Table5694[[#This Row],[TOTAL   ]]</f>
        <v>126</v>
      </c>
      <c r="F16" s="36">
        <v>4</v>
      </c>
      <c r="G16" s="33">
        <v>61</v>
      </c>
      <c r="H16" s="37">
        <f>Table5694[[#This Row],[QUALIFICATION]]+Table5694[[#This Row],[FINALS]]</f>
        <v>65</v>
      </c>
      <c r="I16" s="36">
        <v>4</v>
      </c>
      <c r="J16" s="33"/>
      <c r="K16" s="37">
        <f>Table5694[[#This Row],[QUALIFICATION ]]+Table5694[[#This Row],[FINALS ]]</f>
        <v>4</v>
      </c>
      <c r="L16" s="36"/>
      <c r="M16" s="33"/>
      <c r="N16" s="37">
        <f>Table5694[[#This Row],[QUALIFICATION  ]]+Table5694[[#This Row],[FINALS  ]]</f>
        <v>0</v>
      </c>
      <c r="O16" s="36">
        <v>3</v>
      </c>
      <c r="P16" s="33">
        <v>54</v>
      </c>
      <c r="Q16" s="37">
        <f>Table5694[[#This Row],[QUALIFICATION   ]]+Table5694[[#This Row],[FINALS   ]]</f>
        <v>57</v>
      </c>
      <c r="R16" s="33"/>
      <c r="S16" s="33"/>
      <c r="T16" s="37">
        <f>Table5694[[#This Row],[QUALIFICATION    ]]+Table5694[[#This Row],[FINALS    ]]</f>
        <v>0</v>
      </c>
    </row>
    <row r="17" spans="2:20" s="39" customFormat="1" x14ac:dyDescent="0.2">
      <c r="B17" s="32">
        <v>12</v>
      </c>
      <c r="C17" s="33" t="s">
        <v>36</v>
      </c>
      <c r="D17" s="34" t="s">
        <v>37</v>
      </c>
      <c r="E17" s="35">
        <f>Table5694[[#This Row],[TOTAL]]+Table5694[[#This Row],[TOTAL    ]]+Table5694[[#This Row],[TOTAL ]]+Table5694[[#This Row],[TOTAL  ]]+Table5694[[#This Row],[TOTAL   ]]</f>
        <v>123</v>
      </c>
      <c r="F17" s="36">
        <v>2</v>
      </c>
      <c r="G17" s="33">
        <v>54</v>
      </c>
      <c r="H17" s="37">
        <f>Table5694[[#This Row],[QUALIFICATION]]+Table5694[[#This Row],[FINALS]]</f>
        <v>56</v>
      </c>
      <c r="I17" s="36">
        <v>3</v>
      </c>
      <c r="J17" s="33"/>
      <c r="K17" s="37">
        <f>Table5694[[#This Row],[QUALIFICATION ]]+Table5694[[#This Row],[FINALS ]]</f>
        <v>3</v>
      </c>
      <c r="L17" s="36"/>
      <c r="M17" s="33"/>
      <c r="N17" s="37">
        <f>Table5694[[#This Row],[QUALIFICATION  ]]+Table5694[[#This Row],[FINALS  ]]</f>
        <v>0</v>
      </c>
      <c r="O17" s="36"/>
      <c r="P17" s="33"/>
      <c r="Q17" s="37">
        <f>Table5694[[#This Row],[QUALIFICATION   ]]+Table5694[[#This Row],[FINALS   ]]</f>
        <v>0</v>
      </c>
      <c r="R17" s="33">
        <v>3</v>
      </c>
      <c r="S17" s="33">
        <v>61</v>
      </c>
      <c r="T17" s="37">
        <f>Table5694[[#This Row],[QUALIFICATION    ]]+Table5694[[#This Row],[FINALS    ]]</f>
        <v>64</v>
      </c>
    </row>
    <row r="18" spans="2:20" s="39" customFormat="1" x14ac:dyDescent="0.2">
      <c r="B18" s="32">
        <v>13</v>
      </c>
      <c r="C18" s="33" t="s">
        <v>42</v>
      </c>
      <c r="D18" s="34" t="s">
        <v>41</v>
      </c>
      <c r="E18" s="35">
        <f>Table5694[[#This Row],[TOTAL]]+Table5694[[#This Row],[TOTAL    ]]+Table5694[[#This Row],[TOTAL ]]+Table5694[[#This Row],[TOTAL  ]]+Table5694[[#This Row],[TOTAL   ]]</f>
        <v>112.5</v>
      </c>
      <c r="F18" s="36">
        <v>0</v>
      </c>
      <c r="G18" s="33">
        <v>0</v>
      </c>
      <c r="H18" s="37">
        <f>Table5694[[#This Row],[QUALIFICATION]]+Table5694[[#This Row],[FINALS]]</f>
        <v>0</v>
      </c>
      <c r="I18" s="36">
        <v>0</v>
      </c>
      <c r="J18" s="33"/>
      <c r="K18" s="37">
        <f>Table5694[[#This Row],[QUALIFICATION ]]+Table5694[[#This Row],[FINALS ]]</f>
        <v>0</v>
      </c>
      <c r="L18" s="36">
        <v>2</v>
      </c>
      <c r="M18" s="33">
        <v>24</v>
      </c>
      <c r="N18" s="37">
        <f>Table5694[[#This Row],[QUALIFICATION  ]]+Table5694[[#This Row],[FINALS  ]]</f>
        <v>26</v>
      </c>
      <c r="O18" s="36">
        <v>1</v>
      </c>
      <c r="P18" s="33">
        <v>61</v>
      </c>
      <c r="Q18" s="37">
        <f>Table5694[[#This Row],[QUALIFICATION   ]]+Table5694[[#This Row],[FINALS   ]]</f>
        <v>62</v>
      </c>
      <c r="R18" s="33">
        <v>0.5</v>
      </c>
      <c r="S18" s="33">
        <v>24</v>
      </c>
      <c r="T18" s="37">
        <f>Table5694[[#This Row],[QUALIFICATION    ]]+Table5694[[#This Row],[FINALS    ]]</f>
        <v>24.5</v>
      </c>
    </row>
    <row r="19" spans="2:20" s="1" customFormat="1" x14ac:dyDescent="0.2">
      <c r="B19" s="32">
        <v>14</v>
      </c>
      <c r="C19" s="33" t="s">
        <v>66</v>
      </c>
      <c r="D19" s="34" t="s">
        <v>62</v>
      </c>
      <c r="E19" s="35">
        <f>Table5694[[#This Row],[TOTAL]]+Table5694[[#This Row],[TOTAL    ]]+Table5694[[#This Row],[TOTAL ]]+Table5694[[#This Row],[TOTAL  ]]+Table5694[[#This Row],[TOTAL   ]]</f>
        <v>84</v>
      </c>
      <c r="F19" s="51"/>
      <c r="G19" s="35"/>
      <c r="H19" s="37">
        <f>Table5694[[#This Row],[QUALIFICATION]]+Table5694[[#This Row],[FINALS]]</f>
        <v>0</v>
      </c>
      <c r="I19" s="51"/>
      <c r="J19" s="35"/>
      <c r="K19" s="37">
        <f>Table5694[[#This Row],[QUALIFICATION ]]+Table5694[[#This Row],[FINALS ]]</f>
        <v>0</v>
      </c>
      <c r="L19" s="36">
        <v>6</v>
      </c>
      <c r="M19" s="33">
        <v>78</v>
      </c>
      <c r="N19" s="37">
        <f>Table5694[[#This Row],[QUALIFICATION  ]]+Table5694[[#This Row],[FINALS  ]]</f>
        <v>84</v>
      </c>
      <c r="O19" s="36"/>
      <c r="P19" s="33"/>
      <c r="Q19" s="37">
        <f>Table5694[[#This Row],[QUALIFICATION   ]]+Table5694[[#This Row],[FINALS   ]]</f>
        <v>0</v>
      </c>
      <c r="R19" s="33"/>
      <c r="S19" s="33"/>
      <c r="T19" s="37">
        <f>Table5694[[#This Row],[QUALIFICATION    ]]+Table5694[[#This Row],[FINALS    ]]</f>
        <v>0</v>
      </c>
    </row>
    <row r="20" spans="2:20" s="1" customFormat="1" x14ac:dyDescent="0.2">
      <c r="B20" s="32">
        <v>15</v>
      </c>
      <c r="C20" s="33" t="s">
        <v>50</v>
      </c>
      <c r="D20" s="34" t="s">
        <v>49</v>
      </c>
      <c r="E20" s="35">
        <f>Table5694[[#This Row],[TOTAL]]+Table5694[[#This Row],[TOTAL    ]]+Table5694[[#This Row],[TOTAL ]]+Table5694[[#This Row],[TOTAL  ]]+Table5694[[#This Row],[TOTAL   ]]</f>
        <v>79.25</v>
      </c>
      <c r="F20" s="36">
        <v>0</v>
      </c>
      <c r="G20" s="33">
        <v>0</v>
      </c>
      <c r="H20" s="37">
        <f>Table5694[[#This Row],[QUALIFICATION]]+Table5694[[#This Row],[FINALS]]</f>
        <v>0</v>
      </c>
      <c r="I20" s="36"/>
      <c r="J20" s="33"/>
      <c r="K20" s="37">
        <f>Table5694[[#This Row],[QUALIFICATION ]]+Table5694[[#This Row],[FINALS ]]</f>
        <v>0</v>
      </c>
      <c r="L20" s="36"/>
      <c r="M20" s="33"/>
      <c r="N20" s="37">
        <f>Table5694[[#This Row],[QUALIFICATION  ]]+Table5694[[#This Row],[FINALS  ]]</f>
        <v>0</v>
      </c>
      <c r="O20" s="36">
        <v>1</v>
      </c>
      <c r="P20" s="33">
        <v>54</v>
      </c>
      <c r="Q20" s="37">
        <f>Table5694[[#This Row],[QUALIFICATION   ]]+Table5694[[#This Row],[FINALS   ]]</f>
        <v>55</v>
      </c>
      <c r="R20" s="33">
        <v>0.25</v>
      </c>
      <c r="S20" s="33">
        <v>24</v>
      </c>
      <c r="T20" s="37">
        <f>Table5694[[#This Row],[QUALIFICATION    ]]+Table5694[[#This Row],[FINALS    ]]</f>
        <v>24.25</v>
      </c>
    </row>
    <row r="21" spans="2:20" s="1" customFormat="1" x14ac:dyDescent="0.2">
      <c r="B21" s="32">
        <v>16</v>
      </c>
      <c r="C21" s="33" t="s">
        <v>233</v>
      </c>
      <c r="D21" s="34" t="s">
        <v>234</v>
      </c>
      <c r="E21" s="35">
        <f>Table5694[[#This Row],[TOTAL]]+Table5694[[#This Row],[TOTAL    ]]+Table5694[[#This Row],[TOTAL ]]+Table5694[[#This Row],[TOTAL  ]]+Table5694[[#This Row],[TOTAL   ]]</f>
        <v>64</v>
      </c>
      <c r="F21" s="51"/>
      <c r="G21" s="35"/>
      <c r="H21" s="37">
        <f>Table5694[[#This Row],[QUALIFICATION]]+Table5694[[#This Row],[FINALS]]</f>
        <v>0</v>
      </c>
      <c r="I21" s="51"/>
      <c r="J21" s="35"/>
      <c r="K21" s="37">
        <f>Table5694[[#This Row],[QUALIFICATION ]]+Table5694[[#This Row],[FINALS ]]</f>
        <v>0</v>
      </c>
      <c r="L21" s="51"/>
      <c r="M21" s="35"/>
      <c r="N21" s="37">
        <f>Table5694[[#This Row],[QUALIFICATION  ]]+Table5694[[#This Row],[FINALS  ]]</f>
        <v>0</v>
      </c>
      <c r="O21" s="51"/>
      <c r="P21" s="35"/>
      <c r="Q21" s="37">
        <f>Table5694[[#This Row],[QUALIFICATION   ]]+Table5694[[#This Row],[FINALS   ]]</f>
        <v>0</v>
      </c>
      <c r="R21" s="33">
        <v>3</v>
      </c>
      <c r="S21" s="33">
        <v>61</v>
      </c>
      <c r="T21" s="37">
        <f>Table5694[[#This Row],[QUALIFICATION    ]]+Table5694[[#This Row],[FINALS    ]]</f>
        <v>64</v>
      </c>
    </row>
    <row r="22" spans="2:20" s="1" customFormat="1" x14ac:dyDescent="0.2">
      <c r="B22" s="32">
        <v>17</v>
      </c>
      <c r="C22" s="33" t="s">
        <v>68</v>
      </c>
      <c r="D22" s="34" t="s">
        <v>63</v>
      </c>
      <c r="E22" s="35">
        <f>Table5694[[#This Row],[TOTAL]]+Table5694[[#This Row],[TOTAL    ]]+Table5694[[#This Row],[TOTAL ]]+Table5694[[#This Row],[TOTAL  ]]+Table5694[[#This Row],[TOTAL   ]]</f>
        <v>62</v>
      </c>
      <c r="F22" s="51"/>
      <c r="G22" s="35"/>
      <c r="H22" s="37">
        <f>Table5694[[#This Row],[QUALIFICATION]]+Table5694[[#This Row],[FINALS]]</f>
        <v>0</v>
      </c>
      <c r="I22" s="51"/>
      <c r="J22" s="35"/>
      <c r="K22" s="37">
        <f>Table5694[[#This Row],[QUALIFICATION ]]+Table5694[[#This Row],[FINALS ]]</f>
        <v>0</v>
      </c>
      <c r="L22" s="36">
        <v>1</v>
      </c>
      <c r="M22" s="33">
        <v>61</v>
      </c>
      <c r="N22" s="37">
        <f>Table5694[[#This Row],[QUALIFICATION  ]]+Table5694[[#This Row],[FINALS  ]]</f>
        <v>62</v>
      </c>
      <c r="O22" s="36"/>
      <c r="P22" s="33"/>
      <c r="Q22" s="37">
        <f>Table5694[[#This Row],[QUALIFICATION   ]]+Table5694[[#This Row],[FINALS   ]]</f>
        <v>0</v>
      </c>
      <c r="R22" s="33"/>
      <c r="S22" s="33"/>
      <c r="T22" s="37">
        <f>Table5694[[#This Row],[QUALIFICATION    ]]+Table5694[[#This Row],[FINALS    ]]</f>
        <v>0</v>
      </c>
    </row>
    <row r="23" spans="2:20" s="1" customFormat="1" x14ac:dyDescent="0.2">
      <c r="B23" s="32">
        <v>18</v>
      </c>
      <c r="C23" s="32" t="s">
        <v>67</v>
      </c>
      <c r="D23" s="38" t="s">
        <v>61</v>
      </c>
      <c r="E23" s="35">
        <f>Table5694[[#This Row],[TOTAL]]+Table5694[[#This Row],[TOTAL    ]]+Table5694[[#This Row],[TOTAL ]]+Table5694[[#This Row],[TOTAL  ]]+Table5694[[#This Row],[TOTAL   ]]</f>
        <v>62</v>
      </c>
      <c r="F23" s="51"/>
      <c r="G23" s="35"/>
      <c r="H23" s="37">
        <f>Table5694[[#This Row],[QUALIFICATION]]+Table5694[[#This Row],[FINALS]]</f>
        <v>0</v>
      </c>
      <c r="I23" s="51"/>
      <c r="J23" s="35"/>
      <c r="K23" s="37">
        <f>Table5694[[#This Row],[QUALIFICATION ]]+Table5694[[#This Row],[FINALS ]]</f>
        <v>0</v>
      </c>
      <c r="L23" s="36">
        <v>8</v>
      </c>
      <c r="M23" s="33">
        <v>54</v>
      </c>
      <c r="N23" s="37">
        <f>Table5694[[#This Row],[QUALIFICATION  ]]+Table5694[[#This Row],[FINALS  ]]</f>
        <v>62</v>
      </c>
      <c r="O23" s="36"/>
      <c r="P23" s="33"/>
      <c r="Q23" s="37">
        <f>Table5694[[#This Row],[QUALIFICATION   ]]+Table5694[[#This Row],[FINALS   ]]</f>
        <v>0</v>
      </c>
      <c r="R23" s="33"/>
      <c r="S23" s="33"/>
      <c r="T23" s="37">
        <f>Table5694[[#This Row],[QUALIFICATION    ]]+Table5694[[#This Row],[FINALS    ]]</f>
        <v>0</v>
      </c>
    </row>
    <row r="24" spans="2:20" s="1" customFormat="1" x14ac:dyDescent="0.2">
      <c r="B24" s="32">
        <v>19</v>
      </c>
      <c r="C24" s="33" t="s">
        <v>52</v>
      </c>
      <c r="D24" s="34" t="s">
        <v>32</v>
      </c>
      <c r="E24" s="35">
        <f>Table5694[[#This Row],[TOTAL]]+Table5694[[#This Row],[TOTAL    ]]+Table5694[[#This Row],[TOTAL ]]+Table5694[[#This Row],[TOTAL  ]]+Table5694[[#This Row],[TOTAL   ]]</f>
        <v>56</v>
      </c>
      <c r="F24" s="36">
        <v>2</v>
      </c>
      <c r="G24" s="33">
        <v>54</v>
      </c>
      <c r="H24" s="37">
        <f>Table5694[[#This Row],[QUALIFICATION]]+Table5694[[#This Row],[FINALS]]</f>
        <v>56</v>
      </c>
      <c r="I24" s="36"/>
      <c r="J24" s="33"/>
      <c r="K24" s="37">
        <f>Table5694[[#This Row],[QUALIFICATION ]]+Table5694[[#This Row],[FINALS ]]</f>
        <v>0</v>
      </c>
      <c r="L24" s="36">
        <v>0</v>
      </c>
      <c r="M24" s="33">
        <v>0</v>
      </c>
      <c r="N24" s="37">
        <f>Table5694[[#This Row],[QUALIFICATION  ]]+Table5694[[#This Row],[FINALS  ]]</f>
        <v>0</v>
      </c>
      <c r="O24" s="36"/>
      <c r="P24" s="33"/>
      <c r="Q24" s="37">
        <f>Table5694[[#This Row],[QUALIFICATION   ]]+Table5694[[#This Row],[FINALS   ]]</f>
        <v>0</v>
      </c>
      <c r="R24" s="33"/>
      <c r="S24" s="33"/>
      <c r="T24" s="37">
        <f>Table5694[[#This Row],[QUALIFICATION    ]]+Table5694[[#This Row],[FINALS    ]]</f>
        <v>0</v>
      </c>
    </row>
    <row r="25" spans="2:20" s="1" customFormat="1" x14ac:dyDescent="0.2">
      <c r="B25" s="32">
        <v>20</v>
      </c>
      <c r="C25" s="33" t="s">
        <v>69</v>
      </c>
      <c r="D25" s="34" t="s">
        <v>64</v>
      </c>
      <c r="E25" s="35">
        <f>Table5694[[#This Row],[TOTAL]]+Table5694[[#This Row],[TOTAL    ]]+Table5694[[#This Row],[TOTAL ]]+Table5694[[#This Row],[TOTAL  ]]+Table5694[[#This Row],[TOTAL   ]]</f>
        <v>54.5</v>
      </c>
      <c r="F25" s="51"/>
      <c r="G25" s="35"/>
      <c r="H25" s="37">
        <f>Table5694[[#This Row],[QUALIFICATION]]+Table5694[[#This Row],[FINALS]]</f>
        <v>0</v>
      </c>
      <c r="I25" s="51"/>
      <c r="J25" s="35"/>
      <c r="K25" s="37">
        <f>Table5694[[#This Row],[QUALIFICATION ]]+Table5694[[#This Row],[FINALS ]]</f>
        <v>0</v>
      </c>
      <c r="L25" s="36">
        <v>0.5</v>
      </c>
      <c r="M25" s="33">
        <v>54</v>
      </c>
      <c r="N25" s="37">
        <f>Table5694[[#This Row],[QUALIFICATION  ]]+Table5694[[#This Row],[FINALS  ]]</f>
        <v>54.5</v>
      </c>
      <c r="O25" s="36"/>
      <c r="P25" s="33"/>
      <c r="Q25" s="37">
        <f>Table5694[[#This Row],[QUALIFICATION   ]]+Table5694[[#This Row],[FINALS   ]]</f>
        <v>0</v>
      </c>
      <c r="R25" s="33"/>
      <c r="S25" s="33"/>
      <c r="T25" s="37">
        <f>Table5694[[#This Row],[QUALIFICATION    ]]+Table5694[[#This Row],[FINALS    ]]</f>
        <v>0</v>
      </c>
    </row>
    <row r="26" spans="2:20" s="1" customFormat="1" x14ac:dyDescent="0.2">
      <c r="B26" s="32">
        <v>21</v>
      </c>
      <c r="C26" s="33" t="s">
        <v>235</v>
      </c>
      <c r="D26" s="34" t="s">
        <v>236</v>
      </c>
      <c r="E26" s="35">
        <f>Table5694[[#This Row],[TOTAL]]+Table5694[[#This Row],[TOTAL    ]]+Table5694[[#This Row],[TOTAL ]]+Table5694[[#This Row],[TOTAL  ]]+Table5694[[#This Row],[TOTAL   ]]</f>
        <v>0</v>
      </c>
      <c r="F26" s="51"/>
      <c r="G26" s="35"/>
      <c r="H26" s="37">
        <f>Table5694[[#This Row],[QUALIFICATION]]+Table5694[[#This Row],[FINALS]]</f>
        <v>0</v>
      </c>
      <c r="I26" s="51"/>
      <c r="J26" s="35"/>
      <c r="K26" s="37">
        <f>Table5694[[#This Row],[QUALIFICATION ]]+Table5694[[#This Row],[FINALS ]]</f>
        <v>0</v>
      </c>
      <c r="L26" s="51"/>
      <c r="M26" s="35"/>
      <c r="N26" s="37">
        <f>Table5694[[#This Row],[QUALIFICATION  ]]+Table5694[[#This Row],[FINALS  ]]</f>
        <v>0</v>
      </c>
      <c r="O26" s="51"/>
      <c r="P26" s="35"/>
      <c r="Q26" s="37">
        <f>Table5694[[#This Row],[QUALIFICATION   ]]+Table5694[[#This Row],[FINALS   ]]</f>
        <v>0</v>
      </c>
      <c r="R26" s="33">
        <v>0</v>
      </c>
      <c r="S26" s="33">
        <v>0</v>
      </c>
      <c r="T26" s="37">
        <f>Table5694[[#This Row],[QUALIFICATION    ]]+Table5694[[#This Row],[FINALS    ]]</f>
        <v>0</v>
      </c>
    </row>
    <row r="27" spans="2:20" s="1" customFormat="1" x14ac:dyDescent="0.2">
      <c r="B27" s="32">
        <v>22</v>
      </c>
      <c r="C27" s="33" t="s">
        <v>56</v>
      </c>
      <c r="D27" s="34" t="s">
        <v>35</v>
      </c>
      <c r="E27" s="35">
        <f>Table5694[[#This Row],[TOTAL]]+Table5694[[#This Row],[TOTAL    ]]+Table5694[[#This Row],[TOTAL ]]+Table5694[[#This Row],[TOTAL  ]]+Table5694[[#This Row],[TOTAL   ]]</f>
        <v>0</v>
      </c>
      <c r="F27" s="36">
        <v>0</v>
      </c>
      <c r="G27" s="33">
        <v>0</v>
      </c>
      <c r="H27" s="37">
        <f>Table5694[[#This Row],[QUALIFICATION]]+Table5694[[#This Row],[FINALS]]</f>
        <v>0</v>
      </c>
      <c r="I27" s="36"/>
      <c r="J27" s="33"/>
      <c r="K27" s="37">
        <f>Table5694[[#This Row],[QUALIFICATION ]]+Table5694[[#This Row],[FINALS ]]</f>
        <v>0</v>
      </c>
      <c r="L27" s="36"/>
      <c r="M27" s="33"/>
      <c r="N27" s="37">
        <f>Table5694[[#This Row],[QUALIFICATION  ]]+Table5694[[#This Row],[FINALS  ]]</f>
        <v>0</v>
      </c>
      <c r="O27" s="36"/>
      <c r="P27" s="33"/>
      <c r="Q27" s="37">
        <f>Table5694[[#This Row],[QUALIFICATION   ]]+Table5694[[#This Row],[FINALS   ]]</f>
        <v>0</v>
      </c>
      <c r="R27" s="33"/>
      <c r="S27" s="33"/>
      <c r="T27" s="37">
        <f>Table5694[[#This Row],[QUALIFICATION    ]]+Table5694[[#This Row],[FINALS    ]]</f>
        <v>0</v>
      </c>
    </row>
    <row r="28" spans="2:20" s="39" customFormat="1" x14ac:dyDescent="0.2">
      <c r="B28" s="32">
        <v>23</v>
      </c>
      <c r="C28" s="33" t="s">
        <v>51</v>
      </c>
      <c r="D28" s="34" t="s">
        <v>38</v>
      </c>
      <c r="E28" s="35">
        <f>Table5694[[#This Row],[TOTAL]]+Table5694[[#This Row],[TOTAL    ]]+Table5694[[#This Row],[TOTAL ]]+Table5694[[#This Row],[TOTAL  ]]+Table5694[[#This Row],[TOTAL   ]]</f>
        <v>0</v>
      </c>
      <c r="F28" s="36">
        <v>0</v>
      </c>
      <c r="G28" s="33">
        <v>0</v>
      </c>
      <c r="H28" s="37">
        <f>Table5694[[#This Row],[QUALIFICATION]]+Table5694[[#This Row],[FINALS]]</f>
        <v>0</v>
      </c>
      <c r="I28" s="36">
        <v>0</v>
      </c>
      <c r="J28" s="33"/>
      <c r="K28" s="37">
        <f>Table5694[[#This Row],[QUALIFICATION ]]+Table5694[[#This Row],[FINALS ]]</f>
        <v>0</v>
      </c>
      <c r="L28" s="36"/>
      <c r="M28" s="33"/>
      <c r="N28" s="37">
        <f>Table5694[[#This Row],[QUALIFICATION  ]]+Table5694[[#This Row],[FINALS  ]]</f>
        <v>0</v>
      </c>
      <c r="O28" s="36"/>
      <c r="P28" s="33"/>
      <c r="Q28" s="37">
        <f>Table5694[[#This Row],[QUALIFICATION   ]]+Table5694[[#This Row],[FINALS   ]]</f>
        <v>0</v>
      </c>
      <c r="R28" s="33"/>
      <c r="S28" s="33"/>
      <c r="T28" s="37">
        <f>Table5694[[#This Row],[QUALIFICATION    ]]+Table5694[[#This Row],[FINALS    ]]</f>
        <v>0</v>
      </c>
    </row>
    <row r="29" spans="2:20" s="39" customFormat="1" x14ac:dyDescent="0.2">
      <c r="C29" s="33"/>
      <c r="F29" s="33"/>
      <c r="I29" s="33"/>
      <c r="L29" s="33"/>
      <c r="O29" s="33"/>
      <c r="R29" s="33"/>
    </row>
  </sheetData>
  <mergeCells count="10">
    <mergeCell ref="R3:T3"/>
    <mergeCell ref="R4:T4"/>
    <mergeCell ref="O3:Q3"/>
    <mergeCell ref="O4:Q4"/>
    <mergeCell ref="F3:H3"/>
    <mergeCell ref="F4:H4"/>
    <mergeCell ref="I3:K3"/>
    <mergeCell ref="I4:K4"/>
    <mergeCell ref="L3:N3"/>
    <mergeCell ref="L4:N4"/>
  </mergeCells>
  <conditionalFormatting sqref="C28 C6:C15 C17:C18">
    <cfRule type="duplicateValues" dxfId="27" priority="7"/>
    <cfRule type="duplicateValues" dxfId="26" priority="8"/>
  </conditionalFormatting>
  <conditionalFormatting sqref="C16">
    <cfRule type="duplicateValues" dxfId="25" priority="5"/>
    <cfRule type="duplicateValues" dxfId="24" priority="6"/>
  </conditionalFormatting>
  <conditionalFormatting sqref="C19">
    <cfRule type="duplicateValues" dxfId="23" priority="3"/>
    <cfRule type="duplicateValues" dxfId="22" priority="4"/>
  </conditionalFormatting>
  <conditionalFormatting sqref="C20">
    <cfRule type="duplicateValues" dxfId="21" priority="1"/>
    <cfRule type="duplicateValues" dxfId="20" priority="2"/>
  </conditionalFormatting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C6531-FCFB-B647-8C18-BD5449F47D4D}">
  <dimension ref="A2:K14"/>
  <sheetViews>
    <sheetView workbookViewId="0">
      <selection activeCell="B21" sqref="B21"/>
    </sheetView>
  </sheetViews>
  <sheetFormatPr baseColWidth="10" defaultColWidth="8.83203125" defaultRowHeight="15" x14ac:dyDescent="0.2"/>
  <cols>
    <col min="2" max="2" width="30" customWidth="1"/>
    <col min="3" max="3" width="9.83203125" style="129" customWidth="1"/>
    <col min="4" max="4" width="22.83203125" customWidth="1"/>
    <col min="5" max="5" width="9.5" customWidth="1"/>
    <col min="11" max="11" width="16.1640625" bestFit="1" customWidth="1"/>
  </cols>
  <sheetData>
    <row r="2" spans="1:11" ht="34" x14ac:dyDescent="0.4">
      <c r="A2" s="157"/>
      <c r="B2" s="158" t="s">
        <v>262</v>
      </c>
      <c r="C2" s="159"/>
      <c r="D2" s="157"/>
      <c r="E2" s="157"/>
      <c r="F2" s="157"/>
      <c r="G2" s="157"/>
      <c r="H2" s="157"/>
      <c r="I2" s="157"/>
      <c r="J2" s="157"/>
    </row>
    <row r="3" spans="1:11" ht="16" thickBot="1" x14ac:dyDescent="0.25"/>
    <row r="4" spans="1:11" ht="16" thickBot="1" x14ac:dyDescent="0.25">
      <c r="A4" s="160" t="s">
        <v>239</v>
      </c>
      <c r="B4" s="161" t="s">
        <v>240</v>
      </c>
      <c r="C4" s="162" t="s">
        <v>20</v>
      </c>
      <c r="D4" s="163" t="s">
        <v>241</v>
      </c>
      <c r="E4" s="162" t="s">
        <v>242</v>
      </c>
      <c r="F4" s="164" t="s">
        <v>243</v>
      </c>
      <c r="G4" s="164" t="s">
        <v>244</v>
      </c>
      <c r="H4" s="164" t="s">
        <v>245</v>
      </c>
      <c r="I4" s="164" t="s">
        <v>246</v>
      </c>
      <c r="J4" s="164" t="s">
        <v>247</v>
      </c>
      <c r="K4" s="165" t="s">
        <v>248</v>
      </c>
    </row>
    <row r="5" spans="1:11" ht="15" customHeight="1" x14ac:dyDescent="0.2">
      <c r="A5" s="166">
        <v>1</v>
      </c>
      <c r="B5" s="167" t="s">
        <v>249</v>
      </c>
      <c r="C5" s="168" t="s">
        <v>250</v>
      </c>
      <c r="D5" s="169" t="s">
        <v>251</v>
      </c>
      <c r="E5" s="170" t="s">
        <v>252</v>
      </c>
      <c r="F5" s="171">
        <v>65</v>
      </c>
      <c r="G5" s="171">
        <v>106</v>
      </c>
      <c r="H5" s="171">
        <v>71</v>
      </c>
      <c r="I5" s="171">
        <v>25</v>
      </c>
      <c r="J5" s="172"/>
      <c r="K5" s="173">
        <f>SUM(F9:J9)</f>
        <v>585</v>
      </c>
    </row>
    <row r="6" spans="1:11" ht="15" customHeight="1" x14ac:dyDescent="0.2">
      <c r="A6" s="174"/>
      <c r="B6" s="175"/>
      <c r="C6" s="168" t="s">
        <v>253</v>
      </c>
      <c r="D6" s="169" t="s">
        <v>254</v>
      </c>
      <c r="E6" s="170" t="s">
        <v>252</v>
      </c>
      <c r="F6" s="171">
        <v>75</v>
      </c>
      <c r="G6" s="171">
        <v>64</v>
      </c>
      <c r="H6" s="171">
        <v>100</v>
      </c>
      <c r="I6" s="171">
        <v>79</v>
      </c>
      <c r="J6" s="176"/>
      <c r="K6" s="173"/>
    </row>
    <row r="7" spans="1:11" ht="15" customHeight="1" x14ac:dyDescent="0.2">
      <c r="A7" s="177"/>
      <c r="B7" s="178"/>
      <c r="C7" s="168" t="s">
        <v>255</v>
      </c>
      <c r="D7" s="179" t="s">
        <v>256</v>
      </c>
      <c r="E7" s="170" t="s">
        <v>252</v>
      </c>
      <c r="F7" s="176">
        <v>0</v>
      </c>
      <c r="G7" s="176">
        <v>57</v>
      </c>
      <c r="H7" s="176">
        <v>54.5</v>
      </c>
      <c r="I7" s="176">
        <v>24.5</v>
      </c>
      <c r="J7" s="176"/>
      <c r="K7" s="180"/>
    </row>
    <row r="8" spans="1:11" ht="15" customHeight="1" x14ac:dyDescent="0.2">
      <c r="A8" s="181"/>
      <c r="B8" s="182"/>
      <c r="C8" s="168"/>
      <c r="D8" s="183"/>
      <c r="E8" s="170"/>
      <c r="F8" s="176"/>
      <c r="G8" s="176"/>
      <c r="H8" s="176"/>
      <c r="I8" s="176"/>
      <c r="J8" s="176"/>
      <c r="K8" s="184"/>
    </row>
    <row r="9" spans="1:11" ht="16" thickBot="1" x14ac:dyDescent="0.25">
      <c r="A9" s="185"/>
      <c r="B9" s="186"/>
      <c r="C9" s="187"/>
      <c r="D9" s="188"/>
      <c r="E9" s="188"/>
      <c r="F9" s="189">
        <f>F6+F5</f>
        <v>140</v>
      </c>
      <c r="G9" s="189">
        <f>G6+G5</f>
        <v>170</v>
      </c>
      <c r="H9" s="189">
        <f>H6+H5</f>
        <v>171</v>
      </c>
      <c r="I9" s="189">
        <f>I6+I5</f>
        <v>104</v>
      </c>
      <c r="J9" s="189"/>
      <c r="K9" s="190"/>
    </row>
    <row r="10" spans="1:11" ht="15" customHeight="1" x14ac:dyDescent="0.2">
      <c r="A10" s="166">
        <v>2</v>
      </c>
      <c r="B10" s="167" t="s">
        <v>257</v>
      </c>
      <c r="C10" s="168" t="s">
        <v>74</v>
      </c>
      <c r="D10" s="191" t="s">
        <v>258</v>
      </c>
      <c r="E10" s="170" t="s">
        <v>259</v>
      </c>
      <c r="F10" s="172" t="s">
        <v>260</v>
      </c>
      <c r="G10" s="172" t="s">
        <v>260</v>
      </c>
      <c r="H10" s="192">
        <v>100</v>
      </c>
      <c r="I10" s="192">
        <v>88</v>
      </c>
      <c r="J10" s="172"/>
      <c r="K10" s="173">
        <f>SUM(F14:J14)</f>
        <v>338</v>
      </c>
    </row>
    <row r="11" spans="1:11" ht="15" customHeight="1" x14ac:dyDescent="0.2">
      <c r="A11" s="174"/>
      <c r="B11" s="175"/>
      <c r="C11" s="168" t="s">
        <v>44</v>
      </c>
      <c r="D11" s="183" t="s">
        <v>261</v>
      </c>
      <c r="E11" s="170" t="s">
        <v>259</v>
      </c>
      <c r="F11" s="171">
        <v>69</v>
      </c>
      <c r="G11" s="171">
        <v>0</v>
      </c>
      <c r="H11" s="171">
        <v>56</v>
      </c>
      <c r="I11" s="171">
        <v>25</v>
      </c>
      <c r="J11" s="176"/>
      <c r="K11" s="173"/>
    </row>
    <row r="12" spans="1:11" ht="15" customHeight="1" x14ac:dyDescent="0.2">
      <c r="A12" s="177"/>
      <c r="B12" s="178"/>
      <c r="C12" s="168"/>
      <c r="D12" s="183"/>
      <c r="E12" s="170"/>
      <c r="F12" s="176"/>
      <c r="G12" s="176"/>
      <c r="H12" s="176"/>
      <c r="I12" s="176"/>
      <c r="J12" s="176"/>
      <c r="K12" s="180"/>
    </row>
    <row r="13" spans="1:11" ht="15" customHeight="1" x14ac:dyDescent="0.2">
      <c r="A13" s="181"/>
      <c r="B13" s="182"/>
      <c r="C13" s="168"/>
      <c r="D13" s="183"/>
      <c r="E13" s="170"/>
      <c r="F13" s="176"/>
      <c r="G13" s="176"/>
      <c r="H13" s="176"/>
      <c r="I13" s="176"/>
      <c r="J13" s="176"/>
      <c r="K13" s="184"/>
    </row>
    <row r="14" spans="1:11" ht="16" thickBot="1" x14ac:dyDescent="0.25">
      <c r="A14" s="185"/>
      <c r="B14" s="186"/>
      <c r="C14" s="187"/>
      <c r="D14" s="188"/>
      <c r="E14" s="188"/>
      <c r="F14" s="189">
        <f>F11</f>
        <v>69</v>
      </c>
      <c r="G14" s="189">
        <f>G11</f>
        <v>0</v>
      </c>
      <c r="H14" s="189">
        <f>H11+H10</f>
        <v>156</v>
      </c>
      <c r="I14" s="189">
        <f>I10+I11</f>
        <v>113</v>
      </c>
      <c r="J14" s="189"/>
      <c r="K14" s="190"/>
    </row>
  </sheetData>
  <mergeCells count="6">
    <mergeCell ref="A5:A9"/>
    <mergeCell ref="B5:B9"/>
    <mergeCell ref="K5:K9"/>
    <mergeCell ref="A10:A14"/>
    <mergeCell ref="B10:B14"/>
    <mergeCell ref="K10:K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DS</vt:lpstr>
      <vt:lpstr>QUALIFICATION</vt:lpstr>
      <vt:lpstr>QUALIFICATION_TOTAL</vt:lpstr>
      <vt:lpstr>TOP32</vt:lpstr>
      <vt:lpstr>TOTAL</vt:lpstr>
      <vt:lpstr>LIVONIA</vt:lpstr>
      <vt:lpstr>BALTICS</vt:lpstr>
      <vt:lpstr>TEAMSLV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Microsoft Office User</cp:lastModifiedBy>
  <cp:lastPrinted>2022-05-14T12:10:10Z</cp:lastPrinted>
  <dcterms:created xsi:type="dcterms:W3CDTF">2017-04-26T13:26:57Z</dcterms:created>
  <dcterms:modified xsi:type="dcterms:W3CDTF">2022-08-17T14:17:38Z</dcterms:modified>
</cp:coreProperties>
</file>