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7_stage_EE_NEZ_Livonija_semipro/"/>
    </mc:Choice>
  </mc:AlternateContent>
  <xr:revisionPtr revIDLastSave="0" documentId="13_ncr:1_{E070445A-8004-2A47-9FEC-19FE4A467CC2}" xr6:coauthVersionLast="47" xr6:coauthVersionMax="47" xr10:uidLastSave="{00000000-0000-0000-0000-000000000000}"/>
  <bookViews>
    <workbookView xWindow="40980" yWindow="500" windowWidth="31120" windowHeight="28300" activeTab="5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28" r:id="rId4"/>
    <sheet name="TOTAL" sheetId="27" r:id="rId5"/>
    <sheet name="TOTALLV" sheetId="33" r:id="rId6"/>
    <sheet name="TEAMSLV" sheetId="2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6" l="1"/>
  <c r="H9" i="26"/>
  <c r="G9" i="26"/>
  <c r="F9" i="26"/>
  <c r="N8" i="33"/>
  <c r="N6" i="33"/>
  <c r="N12" i="33"/>
  <c r="N14" i="33"/>
  <c r="N13" i="33"/>
  <c r="N10" i="33"/>
  <c r="N7" i="33"/>
  <c r="N20" i="33"/>
  <c r="N11" i="33"/>
  <c r="N17" i="33"/>
  <c r="N22" i="33"/>
  <c r="N16" i="33"/>
  <c r="N21" i="33"/>
  <c r="N18" i="33"/>
  <c r="N15" i="33"/>
  <c r="N24" i="33"/>
  <c r="N25" i="33"/>
  <c r="N27" i="33"/>
  <c r="N28" i="33"/>
  <c r="N19" i="33"/>
  <c r="N23" i="33"/>
  <c r="N26" i="33"/>
  <c r="N29" i="33"/>
  <c r="N9" i="33"/>
  <c r="Q9" i="33"/>
  <c r="Q29" i="33"/>
  <c r="K29" i="33"/>
  <c r="H29" i="33"/>
  <c r="Q26" i="33"/>
  <c r="K26" i="33"/>
  <c r="H26" i="33"/>
  <c r="Q23" i="33"/>
  <c r="K23" i="33"/>
  <c r="H23" i="33"/>
  <c r="Q19" i="33"/>
  <c r="K19" i="33"/>
  <c r="H19" i="33"/>
  <c r="Q28" i="33"/>
  <c r="K28" i="33"/>
  <c r="H28" i="33"/>
  <c r="Q27" i="33"/>
  <c r="K27" i="33"/>
  <c r="H27" i="33"/>
  <c r="Q25" i="33"/>
  <c r="K25" i="33"/>
  <c r="H25" i="33"/>
  <c r="E25" i="33" s="1"/>
  <c r="Q24" i="33"/>
  <c r="K24" i="33"/>
  <c r="H24" i="33"/>
  <c r="Q15" i="33"/>
  <c r="K15" i="33"/>
  <c r="H15" i="33"/>
  <c r="E15" i="33" s="1"/>
  <c r="Q18" i="33"/>
  <c r="K18" i="33"/>
  <c r="H18" i="33"/>
  <c r="Q21" i="33"/>
  <c r="K21" i="33"/>
  <c r="H21" i="33"/>
  <c r="Q16" i="33"/>
  <c r="K16" i="33"/>
  <c r="H16" i="33"/>
  <c r="Q22" i="33"/>
  <c r="K22" i="33"/>
  <c r="H22" i="33"/>
  <c r="Q17" i="33"/>
  <c r="K17" i="33"/>
  <c r="H17" i="33"/>
  <c r="Q11" i="33"/>
  <c r="K11" i="33"/>
  <c r="H11" i="33"/>
  <c r="Q20" i="33"/>
  <c r="K20" i="33"/>
  <c r="H20" i="33"/>
  <c r="Q7" i="33"/>
  <c r="K7" i="33"/>
  <c r="H7" i="33"/>
  <c r="Q10" i="33"/>
  <c r="K10" i="33"/>
  <c r="H10" i="33"/>
  <c r="Q13" i="33"/>
  <c r="K13" i="33"/>
  <c r="H13" i="33"/>
  <c r="Q14" i="33"/>
  <c r="K14" i="33"/>
  <c r="H14" i="33"/>
  <c r="Q12" i="33"/>
  <c r="K12" i="33"/>
  <c r="H12" i="33"/>
  <c r="Q6" i="33"/>
  <c r="K6" i="33"/>
  <c r="H6" i="33"/>
  <c r="Q8" i="33"/>
  <c r="K8" i="33"/>
  <c r="H8" i="33"/>
  <c r="K9" i="33"/>
  <c r="H9" i="33"/>
  <c r="E9" i="33" s="1"/>
  <c r="E20" i="33" l="1"/>
  <c r="E13" i="33"/>
  <c r="E28" i="33"/>
  <c r="E29" i="33"/>
  <c r="E7" i="33"/>
  <c r="E24" i="33"/>
  <c r="E19" i="33"/>
  <c r="E8" i="33"/>
  <c r="E11" i="33"/>
  <c r="E21" i="33"/>
  <c r="E23" i="33"/>
  <c r="E16" i="33"/>
  <c r="E6" i="33"/>
  <c r="E10" i="33"/>
  <c r="E17" i="33"/>
  <c r="E27" i="33"/>
  <c r="E26" i="33"/>
  <c r="E22" i="33"/>
  <c r="E18" i="33"/>
  <c r="E12" i="33"/>
  <c r="E14" i="33"/>
  <c r="K10" i="26"/>
  <c r="I14" i="26"/>
  <c r="H14" i="26"/>
  <c r="G14" i="26"/>
  <c r="F14" i="26"/>
  <c r="H7" i="27" l="1"/>
  <c r="E7" i="27" s="1"/>
  <c r="H16" i="27"/>
  <c r="E16" i="27" s="1"/>
  <c r="H23" i="27"/>
  <c r="E23" i="27" s="1"/>
  <c r="H6" i="27"/>
  <c r="E6" i="27" s="1"/>
  <c r="H13" i="27"/>
  <c r="E13" i="27" s="1"/>
  <c r="H9" i="27"/>
  <c r="E9" i="27" s="1"/>
  <c r="H10" i="27"/>
  <c r="E10" i="27" s="1"/>
  <c r="H8" i="27"/>
  <c r="E8" i="27" s="1"/>
  <c r="H21" i="27"/>
  <c r="E21" i="27" s="1"/>
  <c r="H25" i="27"/>
  <c r="E25" i="27" s="1"/>
  <c r="H18" i="27"/>
  <c r="E18" i="27" s="1"/>
  <c r="H12" i="27"/>
  <c r="E12" i="27" s="1"/>
  <c r="H11" i="27"/>
  <c r="E11" i="27" s="1"/>
  <c r="H24" i="27"/>
  <c r="E24" i="27" s="1"/>
  <c r="H14" i="27"/>
  <c r="E14" i="27" s="1"/>
  <c r="H15" i="27"/>
  <c r="E15" i="27" s="1"/>
  <c r="H26" i="27"/>
  <c r="E26" i="27" s="1"/>
  <c r="H27" i="27"/>
  <c r="E27" i="27" s="1"/>
  <c r="H5" i="27"/>
  <c r="E5" i="27" s="1"/>
  <c r="H19" i="27"/>
  <c r="E19" i="27" s="1"/>
  <c r="H17" i="27"/>
  <c r="E17" i="27" s="1"/>
  <c r="H20" i="27"/>
  <c r="E20" i="27" s="1"/>
  <c r="H22" i="27"/>
  <c r="E22" i="27" s="1"/>
  <c r="K5" i="26" l="1"/>
</calcChain>
</file>

<file path=xl/sharedStrings.xml><?xml version="1.0" encoding="utf-8"?>
<sst xmlns="http://schemas.openxmlformats.org/spreadsheetml/2006/main" count="701" uniqueCount="206">
  <si>
    <t>#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</si>
  <si>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</si>
  <si>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</si>
  <si>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</si>
  <si>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</si>
  <si>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</si>
  <si>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</si>
  <si>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</si>
  <si>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</si>
  <si>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</si>
  <si>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</si>
  <si>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</si>
  <si>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</si>
  <si>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>SEMI PRO</t>
  </si>
  <si>
    <t xml:space="preserve">Aleksandrs Murajs </t>
  </si>
  <si>
    <t>Anrijs Luters</t>
  </si>
  <si>
    <t>Atvars Sārs</t>
  </si>
  <si>
    <t>Dmitrijs Firovs</t>
  </si>
  <si>
    <t>Jānis Bērziņš</t>
  </si>
  <si>
    <t>Karel Piiroja</t>
  </si>
  <si>
    <t>Māris Hartmanis</t>
  </si>
  <si>
    <t xml:space="preserve">Reinis Rabācis </t>
  </si>
  <si>
    <t xml:space="preserve">Roberts Bāriņš </t>
  </si>
  <si>
    <t>Toms Jankovskis</t>
  </si>
  <si>
    <t>Andrejs Novopavlovskis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</si>
  <si>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</si>
  <si>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</si>
  <si>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</si>
  <si>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</si>
  <si>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</si>
  <si>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</si>
  <si>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</si>
  <si>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</si>
  <si>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</si>
  <si>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</si>
  <si>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</si>
  <si>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</si>
  <si>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</si>
  <si>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</si>
  <si>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</si>
  <si>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</si>
  <si>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</si>
  <si>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</si>
  <si>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</si>
  <si>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</si>
  <si>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Michael Reiljan</t>
  </si>
  <si>
    <t>14.05-15.05.2022, BKSB, RĪGA</t>
  </si>
  <si>
    <t>TOP 24</t>
  </si>
  <si>
    <t>1ST</t>
  </si>
  <si>
    <t>2ND</t>
  </si>
  <si>
    <t>3RD</t>
  </si>
  <si>
    <t>4TH</t>
  </si>
  <si>
    <t>SEMI PRO CLASS</t>
  </si>
  <si>
    <t>Arti Kannistro</t>
  </si>
  <si>
    <t>Elvijs Eihvalds</t>
  </si>
  <si>
    <t>Ingars Kristutis</t>
  </si>
  <si>
    <t>Kaspars Skrinda</t>
  </si>
  <si>
    <t>Rudolfs Salmanis</t>
  </si>
  <si>
    <t>LV15</t>
  </si>
  <si>
    <t>LV27</t>
  </si>
  <si>
    <t>LV9</t>
  </si>
  <si>
    <t>LV66</t>
  </si>
  <si>
    <t>LV5</t>
  </si>
  <si>
    <t>LV22</t>
  </si>
  <si>
    <t>LV37</t>
  </si>
  <si>
    <t>LV17</t>
  </si>
  <si>
    <t>LV26</t>
  </si>
  <si>
    <t>LV1</t>
  </si>
  <si>
    <t>LV54</t>
  </si>
  <si>
    <t>LV33</t>
  </si>
  <si>
    <t>Daniels Lācis</t>
  </si>
  <si>
    <t>LV2</t>
  </si>
  <si>
    <t>Aleksandrs Vlasovs</t>
  </si>
  <si>
    <t>LV11</t>
  </si>
  <si>
    <t>Eduards Baginskis</t>
  </si>
  <si>
    <t>LV55</t>
  </si>
  <si>
    <t>LV18</t>
  </si>
  <si>
    <t>LV7</t>
  </si>
  <si>
    <t>LV91</t>
  </si>
  <si>
    <t>EE23</t>
  </si>
  <si>
    <t>EE13</t>
  </si>
  <si>
    <t>EE14</t>
  </si>
  <si>
    <t>EE36</t>
  </si>
  <si>
    <t>EE33</t>
  </si>
  <si>
    <t>EE7</t>
  </si>
  <si>
    <t>EE20</t>
  </si>
  <si>
    <t>EE22</t>
  </si>
  <si>
    <t>EE30</t>
  </si>
  <si>
    <t>Car no.</t>
  </si>
  <si>
    <t>Name Surname</t>
  </si>
  <si>
    <t>REGISTERED DRIVERS LIST</t>
  </si>
  <si>
    <t>QUALIFICATION RESULTS</t>
  </si>
  <si>
    <t>CAR NO.</t>
  </si>
  <si>
    <t>NAME SURNAME</t>
  </si>
  <si>
    <t>Q1</t>
  </si>
  <si>
    <t>Q2</t>
  </si>
  <si>
    <t>EE111</t>
  </si>
  <si>
    <t>DRIVER</t>
  </si>
  <si>
    <t>LINE</t>
  </si>
  <si>
    <t>ANGLE</t>
  </si>
  <si>
    <t>40 P.</t>
  </si>
  <si>
    <t>30 P.</t>
  </si>
  <si>
    <t>STYLE 30 P.</t>
  </si>
  <si>
    <t>FLUIDITY 15P.</t>
  </si>
  <si>
    <t>COMMITMENT 15P.</t>
  </si>
  <si>
    <t>QUALIFICATION RUN 1</t>
  </si>
  <si>
    <t>TOTAL</t>
  </si>
  <si>
    <t>EE / LV</t>
  </si>
  <si>
    <t>Ervīns Agafonovs</t>
  </si>
  <si>
    <t>QUALIFICATION</t>
  </si>
  <si>
    <t xml:space="preserve">KVALIFIKĀCIJA </t>
  </si>
  <si>
    <t xml:space="preserve">FINĀLS </t>
  </si>
  <si>
    <t xml:space="preserve">KOPVĒRTĒJUMS </t>
  </si>
  <si>
    <t>18.06-19.06.2022, BKSB, RĪGA</t>
  </si>
  <si>
    <t>2.POSMS</t>
  </si>
  <si>
    <t>Mihails Šafro</t>
  </si>
  <si>
    <t>LV8</t>
  </si>
  <si>
    <t>3.POSMS</t>
  </si>
  <si>
    <t>08.07.-10.07.2022, DAUGAVPILS “BLĀZMA”</t>
  </si>
  <si>
    <t xml:space="preserve">KVALIFIKĀCIJA  </t>
  </si>
  <si>
    <t xml:space="preserve">FINĀLS  </t>
  </si>
  <si>
    <t xml:space="preserve">KOPVĒRTĒJUMS  </t>
  </si>
  <si>
    <t>LV21</t>
  </si>
  <si>
    <t>LV12</t>
  </si>
  <si>
    <t>Country</t>
  </si>
  <si>
    <t>Aleksands Vlasovs</t>
  </si>
  <si>
    <t>ANONĪMIE</t>
  </si>
  <si>
    <t>VIADA TEAM</t>
  </si>
  <si>
    <t>NIKOLASS BERTĀNS</t>
  </si>
  <si>
    <t>-</t>
  </si>
  <si>
    <t>LV13</t>
  </si>
  <si>
    <t>EDGARS KROĢERIS</t>
  </si>
  <si>
    <t>PRO</t>
  </si>
  <si>
    <t>Kulbiloho, Estonia</t>
  </si>
  <si>
    <t>12.08-13.08.2022</t>
  </si>
  <si>
    <t>1</t>
  </si>
  <si>
    <t>LV01</t>
  </si>
  <si>
    <t>Daniels Lacis</t>
  </si>
  <si>
    <t>2</t>
  </si>
  <si>
    <t>LV02</t>
  </si>
  <si>
    <t>3</t>
  </si>
  <si>
    <t>EE07</t>
  </si>
  <si>
    <t>Arti  Kannisto</t>
  </si>
  <si>
    <t>4</t>
  </si>
  <si>
    <t>LV09</t>
  </si>
  <si>
    <t>Atvars  Sars</t>
  </si>
  <si>
    <t>5</t>
  </si>
  <si>
    <t>Michael  Reiljan</t>
  </si>
  <si>
    <t>6</t>
  </si>
  <si>
    <t>Kristo  Päästel</t>
  </si>
  <si>
    <t>7</t>
  </si>
  <si>
    <t>Matti  Küüt</t>
  </si>
  <si>
    <t>8</t>
  </si>
  <si>
    <t>Aleksandrs Murajs</t>
  </si>
  <si>
    <t>9</t>
  </si>
  <si>
    <t>Marko  Mägi</t>
  </si>
  <si>
    <t>10</t>
  </si>
  <si>
    <t>Kristjan  Põllu</t>
  </si>
  <si>
    <t>11</t>
  </si>
  <si>
    <t>Simon  Suvemaa</t>
  </si>
  <si>
    <t>12</t>
  </si>
  <si>
    <t>13</t>
  </si>
  <si>
    <t>Randar  Kajo</t>
  </si>
  <si>
    <t>14</t>
  </si>
  <si>
    <t>Martin  Vago</t>
  </si>
  <si>
    <t>15</t>
  </si>
  <si>
    <t>16</t>
  </si>
  <si>
    <t>EE34</t>
  </si>
  <si>
    <t>Siim  Roop</t>
  </si>
  <si>
    <t>17</t>
  </si>
  <si>
    <t>Karel  Piiroja</t>
  </si>
  <si>
    <t>18</t>
  </si>
  <si>
    <t>NO36</t>
  </si>
  <si>
    <t>Karolis Briedis</t>
  </si>
  <si>
    <t>19</t>
  </si>
  <si>
    <t>Frederik  Strelkov</t>
  </si>
  <si>
    <t>20</t>
  </si>
  <si>
    <t>Janis Berzins</t>
  </si>
  <si>
    <t>21</t>
  </si>
  <si>
    <t>22</t>
  </si>
  <si>
    <t>Ragnar  Viinapuu</t>
  </si>
  <si>
    <t>23</t>
  </si>
  <si>
    <t>EE123</t>
  </si>
  <si>
    <t>Keio  Heimann</t>
  </si>
  <si>
    <t>SEMI PRO DRIFT CHAMPIONSHIP 4.STAGE</t>
  </si>
  <si>
    <t>29</t>
  </si>
  <si>
    <t>25</t>
  </si>
  <si>
    <t>37</t>
  </si>
  <si>
    <t>0</t>
  </si>
  <si>
    <t>27</t>
  </si>
  <si>
    <t>28</t>
  </si>
  <si>
    <t>30</t>
  </si>
  <si>
    <t>31</t>
  </si>
  <si>
    <t>32</t>
  </si>
  <si>
    <t>24</t>
  </si>
  <si>
    <t>33</t>
  </si>
  <si>
    <t>26</t>
  </si>
  <si>
    <t>36</t>
  </si>
  <si>
    <t>34</t>
  </si>
  <si>
    <t>SEMI PRO DRIFT CHEMPIONSHIP 4. STAGE</t>
  </si>
  <si>
    <t xml:space="preserve">KVALIFIKĀCIJA   </t>
  </si>
  <si>
    <t xml:space="preserve">FINĀLS   </t>
  </si>
  <si>
    <t xml:space="preserve">KOPVĒRTĒJUMS   </t>
  </si>
  <si>
    <t>4.POSMS</t>
  </si>
  <si>
    <t>12.08-13.08.2022, KULBILOHO, EE</t>
  </si>
  <si>
    <t>LATVIJAS DRIFTA ČEMPIONĀTA KOMANDU IESKAITE SEMI PRO &amp;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</si>
</sst>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8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2" fillId="0" borderId="7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7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5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/>
    <xf numFmtId="0" fontId="26" fillId="0" borderId="0" xfId="0" applyFont="1" applyAlignment="1">
      <alignment horizontal="center"/>
    </xf>
    <xf numFmtId="16" fontId="27" fillId="5" borderId="5" xfId="0" applyNumberFormat="1" applyFont="1" applyFill="1" applyBorder="1" applyAlignment="1">
      <alignment horizontal="left"/>
    </xf>
    <xf numFmtId="16" fontId="27" fillId="5" borderId="17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1" fillId="0" borderId="32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1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  <xf numFmtId="0" fontId="22" fillId="0" borderId="33" xfId="3" applyFont="1" applyBorder="1" applyAlignment="1">
      <alignment vertical="center"/>
    </xf>
    <xf numFmtId="0" fontId="23" fillId="5" borderId="3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24" fillId="0" borderId="5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4" fillId="0" borderId="52" xfId="0" applyNumberFormat="1" applyFont="1" applyBorder="1" applyAlignment="1">
      <alignment horizontal="center"/>
    </xf>
    <xf numFmtId="0" fontId="21" fillId="0" borderId="32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8" xfId="3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horizontal="center" vertical="center"/>
    </xf>
    <xf numFmtId="0" fontId="21" fillId="0" borderId="44" xfId="3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31" totalsRowShown="0" headerRowDxfId="42" dataDxfId="41">
  <autoFilter ref="B8:E31" xr:uid="{545AD78E-99EE-5B40-9B2A-99DF9BD64582}"/>
  <tableColumns count="4">
    <tableColumn id="1" xr3:uid="{AC4AC935-F7FF-8446-8030-ECED817D43D1}" name="#" dataDxfId="40"/>
    <tableColumn id="2" xr3:uid="{0396FD18-74A2-4841-80E5-45D484E01FA0}" name="Car no." dataDxfId="39"/>
    <tableColumn id="3" xr3:uid="{0B0A2731-EA47-3944-81E9-50581E5BB7BC}" name="Name Surname" dataDxfId="38"/>
    <tableColumn id="4" xr3:uid="{14603AFB-62A2-C14E-8503-C16CBB35A5EA}" name="Country" dataDxfId="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33" totalsRowShown="0" headerRowDxfId="36" dataDxfId="35">
  <autoFilter ref="B10:G33" xr:uid="{21383676-882F-CE40-BD06-CF9CFCDA117D}"/>
  <sortState xmlns:xlrd2="http://schemas.microsoft.com/office/spreadsheetml/2017/richdata2" ref="B11:G33">
    <sortCondition ref="B10:B33"/>
  </sortState>
  <tableColumns count="6">
    <tableColumn id="1" xr3:uid="{3542E0A0-A8B9-3E40-B243-532A7D791282}" name="#" dataDxfId="34"/>
    <tableColumn id="2" xr3:uid="{7116605A-2395-CB49-B540-1213EDD0A90B}" name="CAR NO." dataDxfId="33"/>
    <tableColumn id="3" xr3:uid="{21F644C2-108A-A74D-9A61-EBC7104B3A2E}" name="NAME SURNAME" dataDxfId="32"/>
    <tableColumn id="4" xr3:uid="{598A6E3D-AD6F-5948-AACB-FAC26600491A}" name="Q1" dataDxfId="31"/>
    <tableColumn id="11" xr3:uid="{2C028496-7B1B-1A4C-A4DB-8CA1C0B6C370}" name="Q2" dataDxfId="30"/>
    <tableColumn id="12" xr3:uid="{B89CA9C8-0AFD-F048-AD3F-BC80350591DB}" name="BEST Q" dataDxfId="2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44A2A-F43C-2441-8102-D9B8CE2051A9}" name="Table5" displayName="Table5" ref="B4:H27" totalsRowShown="0" dataDxfId="28">
  <autoFilter ref="B4:H27" xr:uid="{B5ABC62F-4134-B440-872C-FEF3690BBA93}"/>
  <sortState xmlns:xlrd2="http://schemas.microsoft.com/office/spreadsheetml/2017/richdata2" ref="B5:H27">
    <sortCondition descending="1" ref="G4:G27"/>
  </sortState>
  <tableColumns count="7">
    <tableColumn id="1" xr3:uid="{546CD1F3-00F9-B34B-AC86-8E7EA78B6A07}" name="NR.P.K." dataDxfId="27"/>
    <tableColumn id="2" xr3:uid="{A380FA33-F8FC-DD46-AC0B-D84AAAF3AFD8}" name="STARTA NR." dataDxfId="26"/>
    <tableColumn id="3" xr3:uid="{23D25496-1283-0241-ADBC-E2B1A926F851}" name="VĀRDS, UZVĀRDS" dataDxfId="25"/>
    <tableColumn id="4" xr3:uid="{3C55B886-81E2-5D49-8B10-C3D4A209B3AF}" name="KVALIFIKĀCIJA_x000a_KAUSS" dataDxfId="21">
      <calculatedColumnFormula>Table5[[#This Row],[KOPVĒRTĒJUMS]]</calculatedColumnFormula>
    </tableColumn>
    <tableColumn id="7" xr3:uid="{841815C7-CEDE-254E-9BA1-2E907F55D336}" name="KVALIFIKĀCIJA" dataDxfId="24"/>
    <tableColumn id="6" xr3:uid="{9C69E3D3-713C-C247-8BE0-7BE360ABA0AF}" name="FINĀLS" dataDxfId="23"/>
    <tableColumn id="5" xr3:uid="{FC4EBEB0-2229-0549-9CF0-9506F78A9DF3}" name="KOPVĒRTĒJUMS" dataDxfId="22">
      <calculatedColumnFormula>Table5[[#This Row],[KVALIFIKĀCIJA]]+Table5[[#This Row],[FINĀLS]]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1E0087-FBE0-D44C-ADE7-27C3639EE58C}" name="Table54" displayName="Table54" ref="B5:Q29" totalsRowShown="0" dataDxfId="20">
  <autoFilter ref="B5:Q29" xr:uid="{1D1E0087-FBE0-D44C-ADE7-27C3639EE58C}"/>
  <sortState xmlns:xlrd2="http://schemas.microsoft.com/office/spreadsheetml/2017/richdata2" ref="B6:Q29">
    <sortCondition descending="1" ref="E5:E29"/>
  </sortState>
  <tableColumns count="16">
    <tableColumn id="1" xr3:uid="{EBD19495-6E10-BC4D-8568-D038F4D10700}" name="NR.P.K." dataDxfId="19"/>
    <tableColumn id="2" xr3:uid="{D2A1FF36-BF7E-0E45-9922-555C8A43A8A3}" name="STARTA NR." dataDxfId="18"/>
    <tableColumn id="3" xr3:uid="{D58F0438-087E-1840-ABA6-1AAF604EDF26}" name="VĀRDS, UZVĀRDS" dataDxfId="17"/>
    <tableColumn id="4" xr3:uid="{CC31FB6F-65E4-BF4E-8F2B-F2037B8DF042}" name="KVALIFIKĀCIJA_x000a_KAUSS" dataDxfId="4">
      <calculatedColumnFormula>Table54[[#This Row],[KOPVĒRTĒJUMS]]+Table54[[#This Row],[KOPVĒRTĒJUMS ]]+Table54[[#This Row],[KOPVĒRTĒJUMS   ]]+Table54[[#This Row],[KOPVĒRTĒJUMS  ]]</calculatedColumnFormula>
    </tableColumn>
    <tableColumn id="7" xr3:uid="{7A89148A-BB4E-3242-A82F-77658B2761CB}" name="KVALIFIKĀCIJA" dataDxfId="16"/>
    <tableColumn id="6" xr3:uid="{D9C5CF21-4C50-124C-BEA6-172868E350DD}" name="FINĀLS" dataDxfId="15"/>
    <tableColumn id="5" xr3:uid="{9AE84170-91E7-0041-9C28-A71D9885B316}" name="KOPVĒRTĒJUMS" dataDxfId="14">
      <calculatedColumnFormula>Table54[[#This Row],[KVALIFIKĀCIJA]]+Table54[[#This Row],[FINĀLS]]</calculatedColumnFormula>
    </tableColumn>
    <tableColumn id="13" xr3:uid="{13153AD7-3108-844C-B6AF-B59F2401D7A7}" name="KVALIFIKĀCIJA " dataDxfId="13"/>
    <tableColumn id="12" xr3:uid="{535DA1FD-31E3-1E4A-B9AA-44096F53B0C1}" name="FINĀLS " dataDxfId="12"/>
    <tableColumn id="11" xr3:uid="{A8B7570D-9D80-224D-9716-5B511248E523}" name="KOPVĒRTĒJUMS " dataDxfId="11">
      <calculatedColumnFormula>Table54[[#This Row],[KVALIFIKĀCIJA ]]+Table54[[#This Row],[FINĀLS ]]</calculatedColumnFormula>
    </tableColumn>
    <tableColumn id="16" xr3:uid="{9D143BEB-8CEE-2747-B85C-7943AD1F1414}" name="KVALIFIKĀCIJA  " dataDxfId="7"/>
    <tableColumn id="15" xr3:uid="{5554EFB0-AC84-8248-829A-DFB64DB6AC16}" name="FINĀLS  " dataDxfId="6"/>
    <tableColumn id="14" xr3:uid="{BFD96F59-B181-844B-8C9F-5F3941633C9F}" name="KOPVĒRTĒJUMS  " dataDxfId="5">
      <calculatedColumnFormula>Table54[[#This Row],[KVALIFIKĀCIJA  ]]+Table54[[#This Row],[FINĀLS  ]]</calculatedColumnFormula>
    </tableColumn>
    <tableColumn id="10" xr3:uid="{9C14AD2E-E6D0-C046-81C6-ED3C80AEFB49}" name="KVALIFIKĀCIJA   " dataDxfId="10"/>
    <tableColumn id="9" xr3:uid="{B6A30B56-1EF1-BE47-9F6C-A8DDE639AFCF}" name="FINĀLS   " dataDxfId="9"/>
    <tableColumn id="8" xr3:uid="{35F74CF7-28BD-CB4E-B8AD-F4A709CCCBD5}" name="KOPVĒRTĒJUMS   " dataDxfId="8">
      <calculatedColumnFormula>Table54[[#This Row],[KVALIFIKĀCIJA   ]]+Table54[[#This Row],[FINĀLS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3"/>
  <sheetViews>
    <sheetView workbookViewId="0">
      <selection activeCell="E25" sqref="E25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5.1640625" style="1" customWidth="1"/>
    <col min="5" max="5" width="9.83203125" style="111" customWidth="1"/>
    <col min="6" max="6" width="11.6640625" style="1" customWidth="1"/>
    <col min="7" max="16384" width="8.83203125" style="1"/>
  </cols>
  <sheetData>
    <row r="1" spans="2:5" ht="5" customHeight="1" x14ac:dyDescent="0.2"/>
    <row r="2" spans="2:5" ht="21" customHeight="1" x14ac:dyDescent="0.2">
      <c r="D2" s="116" t="s">
        <v>184</v>
      </c>
    </row>
    <row r="3" spans="2:5" ht="14" customHeight="1" x14ac:dyDescent="0.2">
      <c r="D3" s="117" t="s">
        <v>133</v>
      </c>
    </row>
    <row r="4" spans="2:5" ht="14" customHeight="1" x14ac:dyDescent="0.2">
      <c r="C4" s="105"/>
      <c r="D4" s="120" t="s">
        <v>134</v>
      </c>
    </row>
    <row r="5" spans="2:5" ht="19" customHeight="1" x14ac:dyDescent="0.2">
      <c r="D5" s="118" t="s">
        <v>90</v>
      </c>
    </row>
    <row r="6" spans="2:5" ht="18" customHeight="1" x14ac:dyDescent="0.2">
      <c r="D6" s="119" t="s">
        <v>52</v>
      </c>
    </row>
    <row r="7" spans="2:5" ht="8" customHeight="1" x14ac:dyDescent="0.2">
      <c r="D7" s="5"/>
    </row>
    <row r="8" spans="2:5" s="4" customFormat="1" ht="23" customHeight="1" x14ac:dyDescent="0.2">
      <c r="B8" s="32" t="s">
        <v>0</v>
      </c>
      <c r="C8" s="32" t="s">
        <v>88</v>
      </c>
      <c r="D8" s="32" t="s">
        <v>89</v>
      </c>
      <c r="E8" s="32" t="s">
        <v>124</v>
      </c>
    </row>
    <row r="9" spans="2:5" x14ac:dyDescent="0.2">
      <c r="B9" s="29" t="s">
        <v>135</v>
      </c>
      <c r="C9" s="29" t="s">
        <v>136</v>
      </c>
      <c r="D9" s="42" t="s">
        <v>137</v>
      </c>
      <c r="E9" s="111" t="s">
        <v>28</v>
      </c>
    </row>
    <row r="10" spans="2:5" x14ac:dyDescent="0.2">
      <c r="B10" s="29" t="s">
        <v>138</v>
      </c>
      <c r="C10" s="29" t="s">
        <v>139</v>
      </c>
      <c r="D10" s="42" t="s">
        <v>72</v>
      </c>
      <c r="E10" s="117" t="s">
        <v>28</v>
      </c>
    </row>
    <row r="11" spans="2:5" x14ac:dyDescent="0.2">
      <c r="B11" s="29" t="s">
        <v>140</v>
      </c>
      <c r="C11" s="29" t="s">
        <v>141</v>
      </c>
      <c r="D11" s="42" t="s">
        <v>142</v>
      </c>
      <c r="E11" s="161" t="s">
        <v>107</v>
      </c>
    </row>
    <row r="12" spans="2:5" x14ac:dyDescent="0.2">
      <c r="B12" s="29" t="s">
        <v>143</v>
      </c>
      <c r="C12" s="29" t="s">
        <v>144</v>
      </c>
      <c r="D12" s="42" t="s">
        <v>145</v>
      </c>
      <c r="E12" s="117" t="s">
        <v>28</v>
      </c>
    </row>
    <row r="13" spans="2:5" x14ac:dyDescent="0.2">
      <c r="B13" s="29" t="s">
        <v>146</v>
      </c>
      <c r="C13" s="29" t="s">
        <v>26</v>
      </c>
      <c r="D13" s="42" t="s">
        <v>147</v>
      </c>
      <c r="E13" s="161" t="s">
        <v>107</v>
      </c>
    </row>
    <row r="14" spans="2:5" x14ac:dyDescent="0.2">
      <c r="B14" s="29" t="s">
        <v>148</v>
      </c>
      <c r="C14" s="29" t="s">
        <v>80</v>
      </c>
      <c r="D14" s="42" t="s">
        <v>149</v>
      </c>
      <c r="E14" s="117" t="s">
        <v>29</v>
      </c>
    </row>
    <row r="15" spans="2:5" x14ac:dyDescent="0.2">
      <c r="B15" s="29" t="s">
        <v>150</v>
      </c>
      <c r="C15" s="29" t="s">
        <v>81</v>
      </c>
      <c r="D15" s="42" t="s">
        <v>151</v>
      </c>
      <c r="E15" s="117" t="s">
        <v>29</v>
      </c>
    </row>
    <row r="16" spans="2:5" x14ac:dyDescent="0.2">
      <c r="B16" s="29" t="s">
        <v>152</v>
      </c>
      <c r="C16" s="29" t="s">
        <v>58</v>
      </c>
      <c r="D16" s="42" t="s">
        <v>153</v>
      </c>
      <c r="E16" s="117" t="s">
        <v>28</v>
      </c>
    </row>
    <row r="17" spans="2:5" x14ac:dyDescent="0.2">
      <c r="B17" s="29" t="s">
        <v>154</v>
      </c>
      <c r="C17" s="29" t="s">
        <v>85</v>
      </c>
      <c r="D17" s="42" t="s">
        <v>155</v>
      </c>
      <c r="E17" s="117" t="s">
        <v>29</v>
      </c>
    </row>
    <row r="18" spans="2:5" x14ac:dyDescent="0.2">
      <c r="B18" s="29" t="s">
        <v>156</v>
      </c>
      <c r="C18" s="29" t="s">
        <v>86</v>
      </c>
      <c r="D18" s="42" t="s">
        <v>157</v>
      </c>
      <c r="E18" s="117" t="s">
        <v>29</v>
      </c>
    </row>
    <row r="19" spans="2:5" x14ac:dyDescent="0.2">
      <c r="B19" s="29" t="s">
        <v>158</v>
      </c>
      <c r="C19" s="29" t="s">
        <v>79</v>
      </c>
      <c r="D19" s="42" t="s">
        <v>159</v>
      </c>
      <c r="E19" s="117" t="s">
        <v>29</v>
      </c>
    </row>
    <row r="20" spans="2:5" x14ac:dyDescent="0.2">
      <c r="B20" s="29" t="s">
        <v>160</v>
      </c>
      <c r="C20" s="29" t="s">
        <v>59</v>
      </c>
      <c r="D20" s="42" t="s">
        <v>15</v>
      </c>
      <c r="E20" s="117" t="s">
        <v>28</v>
      </c>
    </row>
    <row r="21" spans="2:5" x14ac:dyDescent="0.2">
      <c r="B21" s="29" t="s">
        <v>161</v>
      </c>
      <c r="C21" s="29" t="s">
        <v>87</v>
      </c>
      <c r="D21" s="42" t="s">
        <v>162</v>
      </c>
      <c r="E21" s="117" t="s">
        <v>29</v>
      </c>
    </row>
    <row r="22" spans="2:5" x14ac:dyDescent="0.2">
      <c r="B22" s="29" t="s">
        <v>163</v>
      </c>
      <c r="C22" s="29" t="s">
        <v>83</v>
      </c>
      <c r="D22" s="42" t="s">
        <v>164</v>
      </c>
      <c r="E22" s="117" t="s">
        <v>29</v>
      </c>
    </row>
    <row r="23" spans="2:5" x14ac:dyDescent="0.2">
      <c r="B23" s="29" t="s">
        <v>165</v>
      </c>
      <c r="C23" s="29" t="s">
        <v>69</v>
      </c>
      <c r="D23" s="42" t="s">
        <v>23</v>
      </c>
      <c r="E23" s="117" t="s">
        <v>28</v>
      </c>
    </row>
    <row r="24" spans="2:5" x14ac:dyDescent="0.2">
      <c r="B24" s="29" t="s">
        <v>166</v>
      </c>
      <c r="C24" s="29" t="s">
        <v>167</v>
      </c>
      <c r="D24" s="42" t="s">
        <v>168</v>
      </c>
      <c r="E24" s="117" t="s">
        <v>29</v>
      </c>
    </row>
    <row r="25" spans="2:5" x14ac:dyDescent="0.2">
      <c r="B25" s="29" t="s">
        <v>169</v>
      </c>
      <c r="C25" s="29" t="s">
        <v>25</v>
      </c>
      <c r="D25" s="42" t="s">
        <v>170</v>
      </c>
      <c r="E25" s="161" t="s">
        <v>107</v>
      </c>
    </row>
    <row r="26" spans="2:5" x14ac:dyDescent="0.2">
      <c r="B26" s="29" t="s">
        <v>171</v>
      </c>
      <c r="C26" s="29" t="s">
        <v>172</v>
      </c>
      <c r="D26" s="42" t="s">
        <v>173</v>
      </c>
      <c r="E26" s="117" t="s">
        <v>28</v>
      </c>
    </row>
    <row r="27" spans="2:5" x14ac:dyDescent="0.2">
      <c r="B27" s="29" t="s">
        <v>174</v>
      </c>
      <c r="C27" s="29" t="s">
        <v>82</v>
      </c>
      <c r="D27" s="42" t="s">
        <v>175</v>
      </c>
      <c r="E27" s="117" t="s">
        <v>29</v>
      </c>
    </row>
    <row r="28" spans="2:5" x14ac:dyDescent="0.2">
      <c r="B28" s="29" t="s">
        <v>176</v>
      </c>
      <c r="C28" s="29" t="s">
        <v>64</v>
      </c>
      <c r="D28" s="42" t="s">
        <v>177</v>
      </c>
      <c r="E28" s="117" t="s">
        <v>28</v>
      </c>
    </row>
    <row r="29" spans="2:5" x14ac:dyDescent="0.2">
      <c r="B29" s="29" t="s">
        <v>178</v>
      </c>
      <c r="C29" s="29" t="s">
        <v>68</v>
      </c>
      <c r="D29" s="42" t="s">
        <v>57</v>
      </c>
      <c r="E29" s="117" t="s">
        <v>28</v>
      </c>
    </row>
    <row r="30" spans="2:5" x14ac:dyDescent="0.2">
      <c r="B30" s="29" t="s">
        <v>179</v>
      </c>
      <c r="C30" s="29" t="s">
        <v>96</v>
      </c>
      <c r="D30" s="42" t="s">
        <v>180</v>
      </c>
      <c r="E30" s="117" t="s">
        <v>29</v>
      </c>
    </row>
    <row r="31" spans="2:5" x14ac:dyDescent="0.2">
      <c r="B31" s="29" t="s">
        <v>181</v>
      </c>
      <c r="C31" s="29" t="s">
        <v>182</v>
      </c>
      <c r="D31" s="42" t="s">
        <v>183</v>
      </c>
      <c r="E31" s="117" t="s">
        <v>29</v>
      </c>
    </row>
    <row r="32" spans="2:5" x14ac:dyDescent="0.2">
      <c r="B32" s="35"/>
    </row>
    <row r="37" spans="3:4" ht="17" x14ac:dyDescent="0.2">
      <c r="C37" s="7"/>
      <c r="D37" s="7"/>
    </row>
    <row r="38" spans="3:4" x14ac:dyDescent="0.2">
      <c r="C38" s="1"/>
      <c r="D38" s="6"/>
    </row>
    <row r="39" spans="3:4" x14ac:dyDescent="0.2">
      <c r="C39" s="8"/>
      <c r="D39" s="8"/>
    </row>
    <row r="40" spans="3:4" x14ac:dyDescent="0.2">
      <c r="C40" s="9"/>
      <c r="D40" s="9"/>
    </row>
    <row r="41" spans="3:4" x14ac:dyDescent="0.2">
      <c r="C41" s="1"/>
      <c r="D41" s="6"/>
    </row>
    <row r="42" spans="3:4" ht="16" x14ac:dyDescent="0.2">
      <c r="C42" s="16"/>
      <c r="D42" s="16"/>
    </row>
    <row r="43" spans="3:4" ht="16" x14ac:dyDescent="0.2">
      <c r="C43" s="10"/>
      <c r="D43" s="10"/>
    </row>
  </sheetData>
  <pageMargins left="0.7" right="0.7" top="0.75" bottom="0.75" header="0.3" footer="0.3"/>
  <pageSetup paperSize="9" orientation="portrait" horizontalDpi="0" verticalDpi="0" copies="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sheetPr>
    <pageSetUpPr fitToPage="1"/>
  </sheetPr>
  <dimension ref="A1:L47"/>
  <sheetViews>
    <sheetView zoomScale="120" zoomScaleNormal="120" workbookViewId="0">
      <selection activeCell="F53" sqref="F53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26" customFormat="1" ht="16" x14ac:dyDescent="0.2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  <c r="L1" s="27" t="s">
        <v>184</v>
      </c>
    </row>
    <row r="2" spans="1:12" s="26" customFormat="1" ht="17" thickBot="1" x14ac:dyDescent="0.25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L2" s="27"/>
    </row>
    <row r="3" spans="1:12" ht="15" customHeight="1" x14ac:dyDescent="0.2">
      <c r="A3" s="127" t="s">
        <v>9</v>
      </c>
      <c r="B3" s="134" t="s">
        <v>97</v>
      </c>
      <c r="C3" s="130" t="s">
        <v>105</v>
      </c>
      <c r="D3" s="130"/>
      <c r="E3" s="130"/>
      <c r="F3" s="131"/>
      <c r="G3" s="17"/>
      <c r="H3" s="130" t="s">
        <v>105</v>
      </c>
      <c r="I3" s="130"/>
      <c r="J3" s="130"/>
      <c r="K3" s="131"/>
      <c r="L3" s="17"/>
    </row>
    <row r="4" spans="1:12" x14ac:dyDescent="0.2">
      <c r="A4" s="128"/>
      <c r="B4" s="135"/>
      <c r="C4" s="18" t="s">
        <v>100</v>
      </c>
      <c r="D4" s="19" t="s">
        <v>101</v>
      </c>
      <c r="E4" s="132" t="s">
        <v>102</v>
      </c>
      <c r="F4" s="133"/>
      <c r="G4" s="20"/>
      <c r="H4" s="18" t="s">
        <v>100</v>
      </c>
      <c r="I4" s="19" t="s">
        <v>101</v>
      </c>
      <c r="J4" s="132" t="s">
        <v>102</v>
      </c>
      <c r="K4" s="133"/>
      <c r="L4" s="20"/>
    </row>
    <row r="5" spans="1:12" ht="16" thickBot="1" x14ac:dyDescent="0.25">
      <c r="A5" s="129"/>
      <c r="B5" s="136"/>
      <c r="C5" s="21" t="s">
        <v>98</v>
      </c>
      <c r="D5" s="22" t="s">
        <v>99</v>
      </c>
      <c r="E5" s="97" t="s">
        <v>103</v>
      </c>
      <c r="F5" s="98" t="s">
        <v>104</v>
      </c>
      <c r="G5" s="23" t="s">
        <v>106</v>
      </c>
      <c r="H5" s="21" t="s">
        <v>98</v>
      </c>
      <c r="I5" s="22" t="s">
        <v>99</v>
      </c>
      <c r="J5" s="97" t="s">
        <v>103</v>
      </c>
      <c r="K5" s="98" t="s">
        <v>104</v>
      </c>
      <c r="L5" s="23" t="s">
        <v>106</v>
      </c>
    </row>
    <row r="6" spans="1:12" s="11" customFormat="1" ht="17" customHeight="1" x14ac:dyDescent="0.2">
      <c r="A6" s="30" t="s">
        <v>136</v>
      </c>
      <c r="B6" s="31" t="s">
        <v>137</v>
      </c>
      <c r="C6" s="162" t="s">
        <v>185</v>
      </c>
      <c r="D6" s="162" t="s">
        <v>178</v>
      </c>
      <c r="E6" s="162" t="s">
        <v>154</v>
      </c>
      <c r="F6" s="163" t="s">
        <v>152</v>
      </c>
      <c r="G6" s="164">
        <v>67</v>
      </c>
      <c r="H6" s="165" t="s">
        <v>188</v>
      </c>
      <c r="I6" s="166" t="s">
        <v>188</v>
      </c>
      <c r="J6" s="166" t="s">
        <v>188</v>
      </c>
      <c r="K6" s="167" t="s">
        <v>188</v>
      </c>
      <c r="L6" s="168">
        <v>0</v>
      </c>
    </row>
    <row r="7" spans="1:12" s="11" customFormat="1" ht="17" customHeight="1" x14ac:dyDescent="0.2">
      <c r="A7" s="30" t="s">
        <v>139</v>
      </c>
      <c r="B7" s="31" t="s">
        <v>72</v>
      </c>
      <c r="C7" s="169" t="s">
        <v>186</v>
      </c>
      <c r="D7" s="169" t="s">
        <v>178</v>
      </c>
      <c r="E7" s="169" t="s">
        <v>152</v>
      </c>
      <c r="F7" s="170" t="s">
        <v>154</v>
      </c>
      <c r="G7" s="171">
        <v>63</v>
      </c>
      <c r="H7" s="172" t="s">
        <v>193</v>
      </c>
      <c r="I7" s="173" t="s">
        <v>194</v>
      </c>
      <c r="J7" s="173" t="s">
        <v>158</v>
      </c>
      <c r="K7" s="174" t="s">
        <v>161</v>
      </c>
      <c r="L7" s="168">
        <v>80</v>
      </c>
    </row>
    <row r="8" spans="1:12" s="11" customFormat="1" ht="17" customHeight="1" x14ac:dyDescent="0.2">
      <c r="A8" s="30" t="s">
        <v>141</v>
      </c>
      <c r="B8" s="31" t="s">
        <v>142</v>
      </c>
      <c r="C8" s="169" t="s">
        <v>187</v>
      </c>
      <c r="D8" s="169" t="s">
        <v>186</v>
      </c>
      <c r="E8" s="169" t="s">
        <v>154</v>
      </c>
      <c r="F8" s="170" t="s">
        <v>165</v>
      </c>
      <c r="G8" s="171">
        <v>86</v>
      </c>
      <c r="H8" s="172" t="s">
        <v>197</v>
      </c>
      <c r="I8" s="173" t="s">
        <v>190</v>
      </c>
      <c r="J8" s="173" t="s">
        <v>161</v>
      </c>
      <c r="K8" s="174" t="s">
        <v>165</v>
      </c>
      <c r="L8" s="168">
        <v>92</v>
      </c>
    </row>
    <row r="9" spans="1:12" s="11" customFormat="1" ht="17" customHeight="1" x14ac:dyDescent="0.2">
      <c r="A9" s="30" t="s">
        <v>144</v>
      </c>
      <c r="B9" s="31" t="s">
        <v>145</v>
      </c>
      <c r="C9" s="169" t="s">
        <v>188</v>
      </c>
      <c r="D9" s="169" t="s">
        <v>188</v>
      </c>
      <c r="E9" s="169" t="s">
        <v>188</v>
      </c>
      <c r="F9" s="170" t="s">
        <v>188</v>
      </c>
      <c r="G9" s="171">
        <v>0</v>
      </c>
      <c r="H9" s="172" t="s">
        <v>174</v>
      </c>
      <c r="I9" s="173" t="s">
        <v>163</v>
      </c>
      <c r="J9" s="173" t="s">
        <v>154</v>
      </c>
      <c r="K9" s="174" t="s">
        <v>146</v>
      </c>
      <c r="L9" s="168">
        <v>47</v>
      </c>
    </row>
    <row r="10" spans="1:12" s="11" customFormat="1" ht="17" customHeight="1" x14ac:dyDescent="0.2">
      <c r="A10" s="30" t="s">
        <v>26</v>
      </c>
      <c r="B10" s="31" t="s">
        <v>147</v>
      </c>
      <c r="C10" s="169" t="s">
        <v>185</v>
      </c>
      <c r="D10" s="169" t="s">
        <v>174</v>
      </c>
      <c r="E10" s="169" t="s">
        <v>152</v>
      </c>
      <c r="F10" s="170" t="s">
        <v>156</v>
      </c>
      <c r="G10" s="171">
        <v>66</v>
      </c>
      <c r="H10" s="172" t="s">
        <v>174</v>
      </c>
      <c r="I10" s="173" t="s">
        <v>169</v>
      </c>
      <c r="J10" s="173" t="s">
        <v>150</v>
      </c>
      <c r="K10" s="174" t="s">
        <v>146</v>
      </c>
      <c r="L10" s="168">
        <v>48</v>
      </c>
    </row>
    <row r="11" spans="1:12" s="11" customFormat="1" ht="17" customHeight="1" x14ac:dyDescent="0.2">
      <c r="A11" s="30" t="s">
        <v>80</v>
      </c>
      <c r="B11" s="31" t="s">
        <v>149</v>
      </c>
      <c r="C11" s="169" t="s">
        <v>189</v>
      </c>
      <c r="D11" s="169" t="s">
        <v>169</v>
      </c>
      <c r="E11" s="169" t="s">
        <v>156</v>
      </c>
      <c r="F11" s="170" t="s">
        <v>150</v>
      </c>
      <c r="G11" s="171">
        <v>61</v>
      </c>
      <c r="H11" s="172" t="s">
        <v>188</v>
      </c>
      <c r="I11" s="173" t="s">
        <v>188</v>
      </c>
      <c r="J11" s="173" t="s">
        <v>188</v>
      </c>
      <c r="K11" s="174" t="s">
        <v>188</v>
      </c>
      <c r="L11" s="168">
        <v>0</v>
      </c>
    </row>
    <row r="12" spans="1:12" s="11" customFormat="1" ht="17" customHeight="1" x14ac:dyDescent="0.2">
      <c r="A12" s="30" t="s">
        <v>81</v>
      </c>
      <c r="B12" s="31" t="s">
        <v>151</v>
      </c>
      <c r="C12" s="169" t="s">
        <v>179</v>
      </c>
      <c r="D12" s="169" t="s">
        <v>179</v>
      </c>
      <c r="E12" s="169" t="s">
        <v>150</v>
      </c>
      <c r="F12" s="170" t="s">
        <v>152</v>
      </c>
      <c r="G12" s="171">
        <v>59</v>
      </c>
      <c r="H12" s="172" t="s">
        <v>181</v>
      </c>
      <c r="I12" s="175" t="s">
        <v>178</v>
      </c>
      <c r="J12" s="173" t="s">
        <v>161</v>
      </c>
      <c r="K12" s="174" t="s">
        <v>158</v>
      </c>
      <c r="L12" s="168">
        <v>68</v>
      </c>
    </row>
    <row r="13" spans="1:12" s="11" customFormat="1" ht="17" customHeight="1" x14ac:dyDescent="0.2">
      <c r="A13" s="30" t="s">
        <v>58</v>
      </c>
      <c r="B13" s="31" t="s">
        <v>153</v>
      </c>
      <c r="C13" s="169" t="s">
        <v>188</v>
      </c>
      <c r="D13" s="169" t="s">
        <v>188</v>
      </c>
      <c r="E13" s="169" t="s">
        <v>188</v>
      </c>
      <c r="F13" s="170" t="s">
        <v>188</v>
      </c>
      <c r="G13" s="171">
        <v>0</v>
      </c>
      <c r="H13" s="172" t="s">
        <v>188</v>
      </c>
      <c r="I13" s="175" t="s">
        <v>188</v>
      </c>
      <c r="J13" s="173" t="s">
        <v>188</v>
      </c>
      <c r="K13" s="174" t="s">
        <v>188</v>
      </c>
      <c r="L13" s="168">
        <v>0</v>
      </c>
    </row>
    <row r="14" spans="1:12" s="11" customFormat="1" ht="17" customHeight="1" x14ac:dyDescent="0.2">
      <c r="A14" s="30" t="s">
        <v>85</v>
      </c>
      <c r="B14" s="31" t="s">
        <v>155</v>
      </c>
      <c r="C14" s="169" t="s">
        <v>190</v>
      </c>
      <c r="D14" s="169" t="s">
        <v>181</v>
      </c>
      <c r="E14" s="169" t="s">
        <v>158</v>
      </c>
      <c r="F14" s="170" t="s">
        <v>156</v>
      </c>
      <c r="G14" s="171">
        <v>72</v>
      </c>
      <c r="H14" s="172" t="s">
        <v>191</v>
      </c>
      <c r="I14" s="175" t="s">
        <v>169</v>
      </c>
      <c r="J14" s="173" t="s">
        <v>156</v>
      </c>
      <c r="K14" s="174" t="s">
        <v>150</v>
      </c>
      <c r="L14" s="168">
        <v>64</v>
      </c>
    </row>
    <row r="15" spans="1:12" s="11" customFormat="1" ht="17" customHeight="1" x14ac:dyDescent="0.2">
      <c r="A15" s="30" t="s">
        <v>86</v>
      </c>
      <c r="B15" s="31" t="s">
        <v>157</v>
      </c>
      <c r="C15" s="169" t="s">
        <v>189</v>
      </c>
      <c r="D15" s="169" t="s">
        <v>179</v>
      </c>
      <c r="E15" s="169" t="s">
        <v>154</v>
      </c>
      <c r="F15" s="170" t="s">
        <v>154</v>
      </c>
      <c r="G15" s="171">
        <v>67</v>
      </c>
      <c r="H15" s="172" t="s">
        <v>176</v>
      </c>
      <c r="I15" s="175" t="s">
        <v>166</v>
      </c>
      <c r="J15" s="173" t="s">
        <v>148</v>
      </c>
      <c r="K15" s="174" t="s">
        <v>152</v>
      </c>
      <c r="L15" s="168">
        <v>50</v>
      </c>
    </row>
    <row r="16" spans="1:12" s="11" customFormat="1" ht="17" customHeight="1" x14ac:dyDescent="0.2">
      <c r="A16" s="30" t="s">
        <v>79</v>
      </c>
      <c r="B16" s="31" t="s">
        <v>159</v>
      </c>
      <c r="C16" s="169" t="s">
        <v>191</v>
      </c>
      <c r="D16" s="169" t="s">
        <v>176</v>
      </c>
      <c r="E16" s="169" t="s">
        <v>156</v>
      </c>
      <c r="F16" s="170" t="s">
        <v>148</v>
      </c>
      <c r="G16" s="171">
        <v>66</v>
      </c>
      <c r="H16" s="172" t="s">
        <v>192</v>
      </c>
      <c r="I16" s="175" t="s">
        <v>194</v>
      </c>
      <c r="J16" s="173" t="s">
        <v>158</v>
      </c>
      <c r="K16" s="174" t="s">
        <v>152</v>
      </c>
      <c r="L16" s="168">
        <v>74</v>
      </c>
    </row>
    <row r="17" spans="1:12" s="11" customFormat="1" ht="17" customHeight="1" x14ac:dyDescent="0.2">
      <c r="A17" s="30" t="s">
        <v>59</v>
      </c>
      <c r="B17" s="31" t="s">
        <v>15</v>
      </c>
      <c r="C17" s="169" t="s">
        <v>188</v>
      </c>
      <c r="D17" s="169" t="s">
        <v>188</v>
      </c>
      <c r="E17" s="169" t="s">
        <v>188</v>
      </c>
      <c r="F17" s="170" t="s">
        <v>188</v>
      </c>
      <c r="G17" s="171">
        <v>0</v>
      </c>
      <c r="H17" s="172" t="s">
        <v>189</v>
      </c>
      <c r="I17" s="175" t="s">
        <v>171</v>
      </c>
      <c r="J17" s="173" t="s">
        <v>150</v>
      </c>
      <c r="K17" s="174" t="s">
        <v>154</v>
      </c>
      <c r="L17" s="168">
        <v>61</v>
      </c>
    </row>
    <row r="18" spans="1:12" s="11" customFormat="1" ht="17" customHeight="1" x14ac:dyDescent="0.2">
      <c r="A18" s="30" t="s">
        <v>87</v>
      </c>
      <c r="B18" s="31" t="s">
        <v>162</v>
      </c>
      <c r="C18" s="169" t="s">
        <v>192</v>
      </c>
      <c r="D18" s="169" t="s">
        <v>178</v>
      </c>
      <c r="E18" s="169" t="s">
        <v>154</v>
      </c>
      <c r="F18" s="170" t="s">
        <v>158</v>
      </c>
      <c r="G18" s="171">
        <v>72</v>
      </c>
      <c r="H18" s="172" t="s">
        <v>193</v>
      </c>
      <c r="I18" s="175" t="s">
        <v>186</v>
      </c>
      <c r="J18" s="173" t="s">
        <v>156</v>
      </c>
      <c r="K18" s="174" t="s">
        <v>156</v>
      </c>
      <c r="L18" s="168">
        <v>77</v>
      </c>
    </row>
    <row r="19" spans="1:12" s="11" customFormat="1" ht="17" customHeight="1" x14ac:dyDescent="0.2">
      <c r="A19" s="30" t="s">
        <v>83</v>
      </c>
      <c r="B19" s="31" t="s">
        <v>164</v>
      </c>
      <c r="C19" s="169" t="s">
        <v>188</v>
      </c>
      <c r="D19" s="169" t="s">
        <v>188</v>
      </c>
      <c r="E19" s="169" t="s">
        <v>188</v>
      </c>
      <c r="F19" s="170" t="s">
        <v>188</v>
      </c>
      <c r="G19" s="171">
        <v>0</v>
      </c>
      <c r="H19" s="172" t="s">
        <v>194</v>
      </c>
      <c r="I19" s="175" t="s">
        <v>166</v>
      </c>
      <c r="J19" s="173" t="s">
        <v>146</v>
      </c>
      <c r="K19" s="174" t="s">
        <v>146</v>
      </c>
      <c r="L19" s="168">
        <v>50</v>
      </c>
    </row>
    <row r="20" spans="1:12" s="11" customFormat="1" ht="17" customHeight="1" x14ac:dyDescent="0.2">
      <c r="A20" s="30" t="s">
        <v>69</v>
      </c>
      <c r="B20" s="31" t="s">
        <v>23</v>
      </c>
      <c r="C20" s="169" t="s">
        <v>193</v>
      </c>
      <c r="D20" s="169" t="s">
        <v>194</v>
      </c>
      <c r="E20" s="169" t="s">
        <v>160</v>
      </c>
      <c r="F20" s="170" t="s">
        <v>161</v>
      </c>
      <c r="G20" s="171">
        <v>81</v>
      </c>
      <c r="H20" s="172" t="s">
        <v>185</v>
      </c>
      <c r="I20" s="175" t="s">
        <v>174</v>
      </c>
      <c r="J20" s="173" t="s">
        <v>156</v>
      </c>
      <c r="K20" s="174" t="s">
        <v>152</v>
      </c>
      <c r="L20" s="168">
        <v>66</v>
      </c>
    </row>
    <row r="21" spans="1:12" s="11" customFormat="1" ht="17" customHeight="1" x14ac:dyDescent="0.2">
      <c r="A21" s="112" t="s">
        <v>167</v>
      </c>
      <c r="B21" s="113" t="s">
        <v>168</v>
      </c>
      <c r="C21" s="169" t="s">
        <v>189</v>
      </c>
      <c r="D21" s="169" t="s">
        <v>174</v>
      </c>
      <c r="E21" s="169" t="s">
        <v>154</v>
      </c>
      <c r="F21" s="170" t="s">
        <v>156</v>
      </c>
      <c r="G21" s="171">
        <v>65</v>
      </c>
      <c r="H21" s="172" t="s">
        <v>196</v>
      </c>
      <c r="I21" s="175" t="s">
        <v>174</v>
      </c>
      <c r="J21" s="173" t="s">
        <v>160</v>
      </c>
      <c r="K21" s="174" t="s">
        <v>156</v>
      </c>
      <c r="L21" s="168">
        <v>67</v>
      </c>
    </row>
    <row r="22" spans="1:12" s="11" customFormat="1" ht="17" customHeight="1" x14ac:dyDescent="0.2">
      <c r="A22" s="112" t="s">
        <v>25</v>
      </c>
      <c r="B22" s="113" t="s">
        <v>170</v>
      </c>
      <c r="C22" s="169" t="s">
        <v>176</v>
      </c>
      <c r="D22" s="169" t="s">
        <v>169</v>
      </c>
      <c r="E22" s="169" t="s">
        <v>161</v>
      </c>
      <c r="F22" s="170" t="s">
        <v>154</v>
      </c>
      <c r="G22" s="171">
        <v>59</v>
      </c>
      <c r="H22" s="172" t="s">
        <v>181</v>
      </c>
      <c r="I22" s="175" t="s">
        <v>178</v>
      </c>
      <c r="J22" s="173" t="s">
        <v>154</v>
      </c>
      <c r="K22" s="174" t="s">
        <v>150</v>
      </c>
      <c r="L22" s="168">
        <v>60</v>
      </c>
    </row>
    <row r="23" spans="1:12" s="11" customFormat="1" ht="17" customHeight="1" x14ac:dyDescent="0.2">
      <c r="A23" s="30" t="s">
        <v>172</v>
      </c>
      <c r="B23" s="31" t="s">
        <v>173</v>
      </c>
      <c r="C23" s="169" t="s">
        <v>188</v>
      </c>
      <c r="D23" s="169" t="s">
        <v>188</v>
      </c>
      <c r="E23" s="169" t="s">
        <v>188</v>
      </c>
      <c r="F23" s="170" t="s">
        <v>188</v>
      </c>
      <c r="G23" s="171">
        <v>0</v>
      </c>
      <c r="H23" s="172" t="s">
        <v>188</v>
      </c>
      <c r="I23" s="175" t="s">
        <v>188</v>
      </c>
      <c r="J23" s="173" t="s">
        <v>188</v>
      </c>
      <c r="K23" s="174" t="s">
        <v>188</v>
      </c>
      <c r="L23" s="168">
        <v>0</v>
      </c>
    </row>
    <row r="24" spans="1:12" s="11" customFormat="1" ht="17" customHeight="1" x14ac:dyDescent="0.2">
      <c r="A24" s="30" t="s">
        <v>82</v>
      </c>
      <c r="B24" s="31" t="s">
        <v>175</v>
      </c>
      <c r="C24" s="169" t="s">
        <v>191</v>
      </c>
      <c r="D24" s="169" t="s">
        <v>174</v>
      </c>
      <c r="E24" s="169" t="s">
        <v>158</v>
      </c>
      <c r="F24" s="170" t="s">
        <v>165</v>
      </c>
      <c r="G24" s="171">
        <v>75</v>
      </c>
      <c r="H24" s="172" t="s">
        <v>188</v>
      </c>
      <c r="I24" s="175" t="s">
        <v>188</v>
      </c>
      <c r="J24" s="173" t="s">
        <v>188</v>
      </c>
      <c r="K24" s="174" t="s">
        <v>188</v>
      </c>
      <c r="L24" s="168">
        <v>0</v>
      </c>
    </row>
    <row r="25" spans="1:12" s="11" customFormat="1" ht="17" customHeight="1" x14ac:dyDescent="0.2">
      <c r="A25" s="30" t="s">
        <v>64</v>
      </c>
      <c r="B25" s="31" t="s">
        <v>177</v>
      </c>
      <c r="C25" s="169" t="s">
        <v>193</v>
      </c>
      <c r="D25" s="169" t="s">
        <v>186</v>
      </c>
      <c r="E25" s="169" t="s">
        <v>160</v>
      </c>
      <c r="F25" s="170" t="s">
        <v>156</v>
      </c>
      <c r="G25" s="171">
        <v>79</v>
      </c>
      <c r="H25" s="172" t="s">
        <v>198</v>
      </c>
      <c r="I25" s="175" t="s">
        <v>189</v>
      </c>
      <c r="J25" s="173" t="s">
        <v>161</v>
      </c>
      <c r="K25" s="174" t="s">
        <v>160</v>
      </c>
      <c r="L25" s="168">
        <v>86</v>
      </c>
    </row>
    <row r="26" spans="1:12" s="11" customFormat="1" ht="17" customHeight="1" x14ac:dyDescent="0.2">
      <c r="A26" s="30" t="s">
        <v>68</v>
      </c>
      <c r="B26" s="31" t="s">
        <v>57</v>
      </c>
      <c r="C26" s="169" t="s">
        <v>171</v>
      </c>
      <c r="D26" s="169" t="s">
        <v>161</v>
      </c>
      <c r="E26" s="169" t="s">
        <v>152</v>
      </c>
      <c r="F26" s="170" t="s">
        <v>143</v>
      </c>
      <c r="G26" s="171">
        <v>43</v>
      </c>
      <c r="H26" s="172" t="s">
        <v>188</v>
      </c>
      <c r="I26" s="175" t="s">
        <v>188</v>
      </c>
      <c r="J26" s="173" t="s">
        <v>188</v>
      </c>
      <c r="K26" s="174" t="s">
        <v>188</v>
      </c>
      <c r="L26" s="168">
        <v>0</v>
      </c>
    </row>
    <row r="27" spans="1:12" s="11" customFormat="1" ht="17" customHeight="1" x14ac:dyDescent="0.2">
      <c r="A27" s="30" t="s">
        <v>96</v>
      </c>
      <c r="B27" s="31" t="s">
        <v>180</v>
      </c>
      <c r="C27" s="169" t="s">
        <v>195</v>
      </c>
      <c r="D27" s="169" t="s">
        <v>196</v>
      </c>
      <c r="E27" s="169" t="s">
        <v>156</v>
      </c>
      <c r="F27" s="170" t="s">
        <v>160</v>
      </c>
      <c r="G27" s="171">
        <v>81</v>
      </c>
      <c r="H27" s="172" t="s">
        <v>192</v>
      </c>
      <c r="I27" s="175" t="s">
        <v>178</v>
      </c>
      <c r="J27" s="173" t="s">
        <v>152</v>
      </c>
      <c r="K27" s="174" t="s">
        <v>152</v>
      </c>
      <c r="L27" s="168">
        <v>68</v>
      </c>
    </row>
    <row r="28" spans="1:12" s="11" customFormat="1" ht="17" customHeight="1" thickBot="1" x14ac:dyDescent="0.25">
      <c r="A28" s="30" t="s">
        <v>182</v>
      </c>
      <c r="B28" s="31" t="s">
        <v>183</v>
      </c>
      <c r="C28" s="169" t="s">
        <v>176</v>
      </c>
      <c r="D28" s="169" t="s">
        <v>165</v>
      </c>
      <c r="E28" s="169" t="s">
        <v>154</v>
      </c>
      <c r="F28" s="170" t="s">
        <v>150</v>
      </c>
      <c r="G28" s="176">
        <v>51</v>
      </c>
      <c r="H28" s="172" t="s">
        <v>176</v>
      </c>
      <c r="I28" s="175" t="s">
        <v>161</v>
      </c>
      <c r="J28" s="173" t="s">
        <v>152</v>
      </c>
      <c r="K28" s="174" t="s">
        <v>148</v>
      </c>
      <c r="L28" s="168">
        <v>47</v>
      </c>
    </row>
    <row r="29" spans="1:12" x14ac:dyDescent="0.2">
      <c r="C29" s="24"/>
      <c r="D29" s="24"/>
    </row>
    <row r="30" spans="1:12" x14ac:dyDescent="0.2">
      <c r="C30" s="11"/>
      <c r="D30" s="11"/>
    </row>
    <row r="31" spans="1:12" x14ac:dyDescent="0.2">
      <c r="B31" s="2"/>
      <c r="C31" s="3"/>
      <c r="D31" s="12"/>
    </row>
    <row r="32" spans="1:12" x14ac:dyDescent="0.2">
      <c r="B32" s="2"/>
      <c r="C32" s="3"/>
      <c r="D32" s="2"/>
    </row>
    <row r="33" spans="2:5" x14ac:dyDescent="0.2">
      <c r="B33" s="2"/>
      <c r="C33" s="3"/>
      <c r="D33" s="2"/>
    </row>
    <row r="34" spans="2:5" x14ac:dyDescent="0.2">
      <c r="B34" s="2"/>
      <c r="C34" s="3"/>
    </row>
    <row r="47" spans="2:5" x14ac:dyDescent="0.2">
      <c r="B47" s="24"/>
      <c r="E47" s="13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scale="3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41"/>
  <sheetViews>
    <sheetView workbookViewId="0">
      <selection activeCell="G20" sqref="G20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6" customHeight="1" x14ac:dyDescent="0.2"/>
    <row r="2" spans="2:8" ht="6" customHeight="1" x14ac:dyDescent="0.2">
      <c r="C2" s="82"/>
      <c r="E2" s="82"/>
    </row>
    <row r="3" spans="2:8" ht="18" customHeight="1" x14ac:dyDescent="0.2">
      <c r="D3" s="124" t="s">
        <v>199</v>
      </c>
      <c r="E3" s="124"/>
      <c r="F3" s="124"/>
      <c r="G3" s="124"/>
      <c r="H3" s="40"/>
    </row>
    <row r="4" spans="2:8" ht="15" customHeight="1" x14ac:dyDescent="0.2">
      <c r="D4" s="125" t="s">
        <v>133</v>
      </c>
      <c r="E4" s="125"/>
      <c r="F4" s="125"/>
      <c r="G4" s="125"/>
      <c r="H4" s="3"/>
    </row>
    <row r="5" spans="2:8" ht="15" customHeight="1" x14ac:dyDescent="0.2">
      <c r="C5" s="105"/>
      <c r="D5" s="125" t="s">
        <v>134</v>
      </c>
      <c r="E5" s="125"/>
      <c r="F5" s="125"/>
      <c r="G5" s="125"/>
      <c r="H5" s="105"/>
    </row>
    <row r="6" spans="2:8" ht="6" customHeight="1" x14ac:dyDescent="0.2">
      <c r="D6" s="126"/>
      <c r="E6" s="126"/>
      <c r="F6" s="126"/>
      <c r="G6" s="126"/>
      <c r="H6" s="41"/>
    </row>
    <row r="7" spans="2:8" ht="16" x14ac:dyDescent="0.2">
      <c r="D7" s="138" t="s">
        <v>91</v>
      </c>
      <c r="E7" s="139"/>
      <c r="F7" s="139"/>
      <c r="G7" s="139"/>
      <c r="H7" s="38"/>
    </row>
    <row r="8" spans="2:8" ht="17" customHeight="1" x14ac:dyDescent="0.2">
      <c r="D8" s="137" t="s">
        <v>52</v>
      </c>
      <c r="E8" s="137"/>
      <c r="F8" s="137"/>
      <c r="G8" s="137"/>
      <c r="H8" s="39"/>
    </row>
    <row r="9" spans="2:8" ht="8" customHeight="1" x14ac:dyDescent="0.2">
      <c r="D9" s="5"/>
      <c r="E9" s="5"/>
    </row>
    <row r="10" spans="2:8" s="4" customFormat="1" ht="31" customHeight="1" x14ac:dyDescent="0.2">
      <c r="B10" s="32" t="s">
        <v>0</v>
      </c>
      <c r="C10" s="32" t="s">
        <v>92</v>
      </c>
      <c r="D10" s="32" t="s">
        <v>93</v>
      </c>
      <c r="E10" s="32" t="s">
        <v>94</v>
      </c>
      <c r="F10" s="32" t="s">
        <v>95</v>
      </c>
      <c r="G10" s="32" t="s">
        <v>10</v>
      </c>
      <c r="H10" s="32"/>
    </row>
    <row r="11" spans="2:8" x14ac:dyDescent="0.2">
      <c r="B11" s="29">
        <v>1</v>
      </c>
      <c r="C11" s="29" t="s">
        <v>141</v>
      </c>
      <c r="D11" s="42" t="s">
        <v>142</v>
      </c>
      <c r="E11" s="14">
        <v>86</v>
      </c>
      <c r="F11" s="15">
        <v>92</v>
      </c>
      <c r="G11" s="33">
        <v>92</v>
      </c>
      <c r="H11" s="37"/>
    </row>
    <row r="12" spans="2:8" x14ac:dyDescent="0.2">
      <c r="B12" s="29">
        <v>2</v>
      </c>
      <c r="C12" s="29" t="s">
        <v>64</v>
      </c>
      <c r="D12" s="42" t="s">
        <v>177</v>
      </c>
      <c r="E12" s="14">
        <v>79</v>
      </c>
      <c r="F12" s="15">
        <v>86</v>
      </c>
      <c r="G12" s="37">
        <v>86</v>
      </c>
      <c r="H12" s="37"/>
    </row>
    <row r="13" spans="2:8" x14ac:dyDescent="0.2">
      <c r="B13" s="29">
        <v>3</v>
      </c>
      <c r="C13" s="29" t="s">
        <v>96</v>
      </c>
      <c r="D13" s="42" t="s">
        <v>180</v>
      </c>
      <c r="E13" s="14">
        <v>81</v>
      </c>
      <c r="F13" s="15">
        <v>68</v>
      </c>
      <c r="G13" s="37">
        <v>81</v>
      </c>
      <c r="H13" s="37"/>
    </row>
    <row r="14" spans="2:8" x14ac:dyDescent="0.2">
      <c r="B14" s="29">
        <v>4</v>
      </c>
      <c r="C14" s="29" t="s">
        <v>69</v>
      </c>
      <c r="D14" s="42" t="s">
        <v>23</v>
      </c>
      <c r="E14" s="14">
        <v>81</v>
      </c>
      <c r="F14" s="15">
        <v>66</v>
      </c>
      <c r="G14" s="37">
        <v>81</v>
      </c>
      <c r="H14" s="37"/>
    </row>
    <row r="15" spans="2:8" x14ac:dyDescent="0.2">
      <c r="B15" s="29">
        <v>5</v>
      </c>
      <c r="C15" s="29" t="s">
        <v>139</v>
      </c>
      <c r="D15" s="42" t="s">
        <v>72</v>
      </c>
      <c r="E15" s="14">
        <v>63</v>
      </c>
      <c r="F15" s="15">
        <v>80</v>
      </c>
      <c r="G15" s="37">
        <v>80</v>
      </c>
      <c r="H15" s="37"/>
    </row>
    <row r="16" spans="2:8" x14ac:dyDescent="0.2">
      <c r="B16" s="29">
        <v>6</v>
      </c>
      <c r="C16" s="29" t="s">
        <v>87</v>
      </c>
      <c r="D16" s="42" t="s">
        <v>162</v>
      </c>
      <c r="E16" s="14">
        <v>72</v>
      </c>
      <c r="F16" s="15">
        <v>77</v>
      </c>
      <c r="G16" s="37">
        <v>77</v>
      </c>
      <c r="H16" s="37"/>
    </row>
    <row r="17" spans="2:8" x14ac:dyDescent="0.2">
      <c r="B17" s="29">
        <v>7</v>
      </c>
      <c r="C17" s="29" t="s">
        <v>82</v>
      </c>
      <c r="D17" s="42" t="s">
        <v>175</v>
      </c>
      <c r="E17" s="14">
        <v>75</v>
      </c>
      <c r="F17" s="15">
        <v>0</v>
      </c>
      <c r="G17" s="37">
        <v>75</v>
      </c>
      <c r="H17" s="37"/>
    </row>
    <row r="18" spans="2:8" x14ac:dyDescent="0.2">
      <c r="B18" s="29">
        <v>8</v>
      </c>
      <c r="C18" s="29" t="s">
        <v>79</v>
      </c>
      <c r="D18" s="42" t="s">
        <v>159</v>
      </c>
      <c r="E18" s="14">
        <v>66</v>
      </c>
      <c r="F18" s="15">
        <v>74</v>
      </c>
      <c r="G18" s="37">
        <v>74</v>
      </c>
      <c r="H18" s="37"/>
    </row>
    <row r="19" spans="2:8" x14ac:dyDescent="0.2">
      <c r="B19" s="29">
        <v>9</v>
      </c>
      <c r="C19" s="29" t="s">
        <v>85</v>
      </c>
      <c r="D19" s="42" t="s">
        <v>155</v>
      </c>
      <c r="E19" s="14">
        <v>72</v>
      </c>
      <c r="F19" s="15">
        <v>64</v>
      </c>
      <c r="G19" s="37">
        <v>72</v>
      </c>
      <c r="H19" s="37"/>
    </row>
    <row r="20" spans="2:8" x14ac:dyDescent="0.2">
      <c r="B20" s="29">
        <v>10</v>
      </c>
      <c r="C20" s="29" t="s">
        <v>81</v>
      </c>
      <c r="D20" s="42" t="s">
        <v>151</v>
      </c>
      <c r="E20" s="14">
        <v>59</v>
      </c>
      <c r="F20" s="15">
        <v>68</v>
      </c>
      <c r="G20" s="37">
        <v>68</v>
      </c>
      <c r="H20" s="37"/>
    </row>
    <row r="21" spans="2:8" x14ac:dyDescent="0.2">
      <c r="B21" s="29">
        <v>11</v>
      </c>
      <c r="C21" s="29" t="s">
        <v>167</v>
      </c>
      <c r="D21" s="42" t="s">
        <v>168</v>
      </c>
      <c r="E21" s="14">
        <v>65</v>
      </c>
      <c r="F21" s="15">
        <v>67</v>
      </c>
      <c r="G21" s="37">
        <v>67</v>
      </c>
      <c r="H21" s="37"/>
    </row>
    <row r="22" spans="2:8" x14ac:dyDescent="0.2">
      <c r="B22" s="29">
        <v>12</v>
      </c>
      <c r="C22" s="29" t="s">
        <v>86</v>
      </c>
      <c r="D22" s="42" t="s">
        <v>157</v>
      </c>
      <c r="E22" s="14">
        <v>67</v>
      </c>
      <c r="F22" s="15">
        <v>50</v>
      </c>
      <c r="G22" s="37">
        <v>67</v>
      </c>
      <c r="H22" s="37"/>
    </row>
    <row r="23" spans="2:8" x14ac:dyDescent="0.2">
      <c r="B23" s="29">
        <v>13</v>
      </c>
      <c r="C23" s="29" t="s">
        <v>136</v>
      </c>
      <c r="D23" s="42" t="s">
        <v>137</v>
      </c>
      <c r="E23" s="14">
        <v>67</v>
      </c>
      <c r="F23" s="15">
        <v>0</v>
      </c>
      <c r="G23" s="37">
        <v>67</v>
      </c>
      <c r="H23" s="37"/>
    </row>
    <row r="24" spans="2:8" x14ac:dyDescent="0.2">
      <c r="B24" s="29">
        <v>14</v>
      </c>
      <c r="C24" s="29" t="s">
        <v>26</v>
      </c>
      <c r="D24" s="42" t="s">
        <v>147</v>
      </c>
      <c r="E24" s="14">
        <v>66</v>
      </c>
      <c r="F24" s="15">
        <v>48</v>
      </c>
      <c r="G24" s="37">
        <v>66</v>
      </c>
      <c r="H24" s="37"/>
    </row>
    <row r="25" spans="2:8" x14ac:dyDescent="0.2">
      <c r="B25" s="29">
        <v>15</v>
      </c>
      <c r="C25" s="29" t="s">
        <v>80</v>
      </c>
      <c r="D25" s="42" t="s">
        <v>149</v>
      </c>
      <c r="E25" s="14">
        <v>61</v>
      </c>
      <c r="F25" s="15">
        <v>0</v>
      </c>
      <c r="G25" s="37">
        <v>61</v>
      </c>
      <c r="H25" s="37"/>
    </row>
    <row r="26" spans="2:8" x14ac:dyDescent="0.2">
      <c r="B26" s="79">
        <v>16</v>
      </c>
      <c r="C26" s="79" t="s">
        <v>59</v>
      </c>
      <c r="D26" s="80" t="s">
        <v>15</v>
      </c>
      <c r="E26" s="14">
        <v>0</v>
      </c>
      <c r="F26" s="15">
        <v>61</v>
      </c>
      <c r="G26" s="81">
        <v>61</v>
      </c>
      <c r="H26" s="37"/>
    </row>
    <row r="27" spans="2:8" x14ac:dyDescent="0.2">
      <c r="B27" s="79">
        <v>17</v>
      </c>
      <c r="C27" s="79" t="s">
        <v>25</v>
      </c>
      <c r="D27" s="80" t="s">
        <v>170</v>
      </c>
      <c r="E27" s="14">
        <v>59</v>
      </c>
      <c r="F27" s="15">
        <v>60</v>
      </c>
      <c r="G27" s="81">
        <v>60</v>
      </c>
      <c r="H27" s="37"/>
    </row>
    <row r="28" spans="2:8" x14ac:dyDescent="0.2">
      <c r="B28" s="29">
        <v>18</v>
      </c>
      <c r="C28" s="29" t="s">
        <v>182</v>
      </c>
      <c r="D28" s="42" t="s">
        <v>183</v>
      </c>
      <c r="E28" s="14">
        <v>51</v>
      </c>
      <c r="F28" s="15">
        <v>47</v>
      </c>
      <c r="G28" s="37">
        <v>51</v>
      </c>
      <c r="H28" s="37"/>
    </row>
    <row r="29" spans="2:8" x14ac:dyDescent="0.2">
      <c r="B29" s="29">
        <v>19</v>
      </c>
      <c r="C29" s="29" t="s">
        <v>83</v>
      </c>
      <c r="D29" s="42" t="s">
        <v>164</v>
      </c>
      <c r="E29" s="14">
        <v>0</v>
      </c>
      <c r="F29" s="15">
        <v>50</v>
      </c>
      <c r="G29" s="37">
        <v>50</v>
      </c>
      <c r="H29" s="37"/>
    </row>
    <row r="30" spans="2:8" x14ac:dyDescent="0.2">
      <c r="B30" s="79">
        <v>20</v>
      </c>
      <c r="C30" s="79" t="s">
        <v>144</v>
      </c>
      <c r="D30" s="80" t="s">
        <v>145</v>
      </c>
      <c r="E30" s="14">
        <v>0</v>
      </c>
      <c r="F30" s="15">
        <v>47</v>
      </c>
      <c r="G30" s="81">
        <v>47</v>
      </c>
      <c r="H30" s="37"/>
    </row>
    <row r="31" spans="2:8" x14ac:dyDescent="0.2">
      <c r="B31" s="99">
        <v>21</v>
      </c>
      <c r="C31" s="99" t="s">
        <v>68</v>
      </c>
      <c r="D31" s="100" t="s">
        <v>57</v>
      </c>
      <c r="E31" s="101">
        <v>43</v>
      </c>
      <c r="F31" s="102">
        <v>0</v>
      </c>
      <c r="G31" s="103">
        <v>43</v>
      </c>
      <c r="H31" s="37"/>
    </row>
    <row r="32" spans="2:8" x14ac:dyDescent="0.2">
      <c r="B32" s="79">
        <v>22</v>
      </c>
      <c r="C32" s="79" t="s">
        <v>58</v>
      </c>
      <c r="D32" s="80" t="s">
        <v>153</v>
      </c>
      <c r="E32" s="14">
        <v>0</v>
      </c>
      <c r="F32" s="15">
        <v>0</v>
      </c>
      <c r="G32" s="81">
        <v>0</v>
      </c>
      <c r="H32" s="37"/>
    </row>
    <row r="33" spans="2:8" x14ac:dyDescent="0.2">
      <c r="B33" s="99">
        <v>23</v>
      </c>
      <c r="C33" s="99" t="s">
        <v>172</v>
      </c>
      <c r="D33" s="100" t="s">
        <v>173</v>
      </c>
      <c r="E33" s="101">
        <v>0</v>
      </c>
      <c r="F33" s="102">
        <v>0</v>
      </c>
      <c r="G33" s="103">
        <v>0</v>
      </c>
      <c r="H33" s="37"/>
    </row>
    <row r="34" spans="2:8" ht="9" customHeight="1" x14ac:dyDescent="0.2">
      <c r="B34" s="36"/>
      <c r="C34" s="29"/>
      <c r="D34" s="28"/>
    </row>
    <row r="35" spans="2:8" ht="17" x14ac:dyDescent="0.2">
      <c r="C35" s="7"/>
      <c r="D35" s="7"/>
    </row>
    <row r="36" spans="2:8" x14ac:dyDescent="0.2">
      <c r="C36" s="1"/>
      <c r="D36" s="6"/>
    </row>
    <row r="37" spans="2:8" x14ac:dyDescent="0.2">
      <c r="C37" s="8"/>
      <c r="D37" s="8"/>
    </row>
    <row r="38" spans="2:8" x14ac:dyDescent="0.2">
      <c r="C38" s="9"/>
      <c r="D38" s="9"/>
    </row>
    <row r="39" spans="2:8" x14ac:dyDescent="0.2">
      <c r="C39" s="1"/>
      <c r="D39" s="6"/>
    </row>
    <row r="40" spans="2:8" ht="16" x14ac:dyDescent="0.2">
      <c r="C40" s="16"/>
      <c r="D40" s="16"/>
    </row>
    <row r="41" spans="2:8" ht="16" x14ac:dyDescent="0.2">
      <c r="C41" s="10"/>
      <c r="D41" s="10"/>
    </row>
  </sheetData>
  <mergeCells count="6">
    <mergeCell ref="D8:G8"/>
    <mergeCell ref="D7:G7"/>
    <mergeCell ref="D3:G3"/>
    <mergeCell ref="D4:G4"/>
    <mergeCell ref="D6:G6"/>
    <mergeCell ref="D5:G5"/>
  </mergeCells>
  <pageMargins left="0.25" right="0.25" top="0.75" bottom="0.75" header="0.3" footer="0.3"/>
  <pageSetup paperSize="9"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0268-4951-0C4F-8390-2E5990394B21}">
  <sheetPr>
    <pageSetUpPr fitToPage="1"/>
  </sheetPr>
  <dimension ref="A1:AD35"/>
  <sheetViews>
    <sheetView workbookViewId="0">
      <selection activeCell="J40" sqref="J40"/>
    </sheetView>
  </sheetViews>
  <sheetFormatPr baseColWidth="10" defaultColWidth="11" defaultRowHeight="15" x14ac:dyDescent="0.2"/>
  <cols>
    <col min="1" max="2" width="4.1640625" style="1" customWidth="1"/>
    <col min="3" max="3" width="17" style="1" customWidth="1"/>
    <col min="4" max="5" width="4.1640625" style="37" customWidth="1"/>
    <col min="6" max="6" width="16.5" style="1" customWidth="1"/>
    <col min="7" max="8" width="4.1640625" style="37" customWidth="1"/>
    <col min="9" max="9" width="16.5" style="1" customWidth="1"/>
    <col min="10" max="11" width="4.1640625" style="37" customWidth="1"/>
    <col min="12" max="12" width="16.5" style="1" customWidth="1"/>
    <col min="13" max="14" width="4.1640625" style="37" customWidth="1"/>
    <col min="15" max="15" width="16.5" style="1" customWidth="1"/>
    <col min="16" max="17" width="4.1640625" style="37" customWidth="1"/>
    <col min="18" max="18" width="16.5" style="1" customWidth="1"/>
    <col min="19" max="20" width="4.1640625" style="37" customWidth="1"/>
    <col min="21" max="21" width="16.5" style="1" customWidth="1"/>
    <col min="22" max="23" width="4.1640625" style="37" customWidth="1"/>
    <col min="24" max="24" width="16.5" style="1" customWidth="1"/>
    <col min="25" max="26" width="4.1640625" style="1" customWidth="1"/>
    <col min="27" max="27" width="17" style="1" customWidth="1"/>
    <col min="28" max="16384" width="11" style="1"/>
  </cols>
  <sheetData>
    <row r="1" spans="1:30" ht="17" x14ac:dyDescent="0.2">
      <c r="L1" s="141" t="s">
        <v>199</v>
      </c>
      <c r="M1" s="141"/>
      <c r="N1" s="141"/>
      <c r="O1" s="141"/>
      <c r="P1" s="141"/>
      <c r="Q1" s="141"/>
      <c r="R1" s="141"/>
    </row>
    <row r="2" spans="1:30" s="11" customFormat="1" ht="14" x14ac:dyDescent="0.2">
      <c r="A2" s="67"/>
      <c r="B2" s="67"/>
      <c r="C2" s="68"/>
      <c r="D2" s="67"/>
      <c r="E2" s="67"/>
      <c r="F2" s="68"/>
      <c r="G2" s="67"/>
      <c r="H2" s="85"/>
      <c r="I2" s="85"/>
      <c r="J2" s="85"/>
      <c r="K2" s="85"/>
      <c r="L2" s="142" t="s">
        <v>133</v>
      </c>
      <c r="M2" s="142"/>
      <c r="N2" s="142"/>
      <c r="O2" s="142"/>
      <c r="P2" s="142"/>
      <c r="Q2" s="142"/>
      <c r="R2" s="142"/>
      <c r="U2" s="68"/>
    </row>
    <row r="3" spans="1:30" s="11" customFormat="1" ht="5" customHeight="1" x14ac:dyDescent="0.2">
      <c r="A3" s="67"/>
      <c r="B3" s="67"/>
      <c r="C3" s="68"/>
      <c r="D3" s="67"/>
      <c r="E3" s="67"/>
      <c r="F3" s="68"/>
      <c r="G3" s="67"/>
      <c r="H3" s="67"/>
      <c r="I3" s="68"/>
      <c r="J3" s="67"/>
      <c r="K3" s="67"/>
      <c r="L3" s="109"/>
      <c r="M3" s="123"/>
      <c r="N3" s="123"/>
      <c r="O3" s="123"/>
      <c r="P3" s="123"/>
      <c r="Q3" s="123"/>
      <c r="R3" s="110"/>
      <c r="U3" s="68"/>
    </row>
    <row r="4" spans="1:30" s="11" customFormat="1" ht="14" x14ac:dyDescent="0.2">
      <c r="A4" s="67"/>
      <c r="B4" s="67"/>
      <c r="C4" s="96"/>
      <c r="D4" s="67"/>
      <c r="E4" s="67"/>
      <c r="F4" s="68"/>
      <c r="G4" s="67"/>
      <c r="H4" s="24"/>
      <c r="I4" s="24"/>
      <c r="J4" s="24"/>
      <c r="K4" s="24"/>
      <c r="L4" s="143" t="s">
        <v>134</v>
      </c>
      <c r="M4" s="143"/>
      <c r="N4" s="143"/>
      <c r="O4" s="143"/>
      <c r="P4" s="143"/>
      <c r="Q4" s="143"/>
      <c r="R4" s="143"/>
      <c r="U4" s="68"/>
      <c r="AA4" s="96"/>
    </row>
    <row r="5" spans="1:30" s="11" customFormat="1" ht="4" customHeight="1" x14ac:dyDescent="0.2">
      <c r="A5" s="67"/>
      <c r="B5" s="67"/>
      <c r="C5" s="68"/>
      <c r="D5" s="67"/>
      <c r="E5" s="67"/>
      <c r="F5" s="68"/>
      <c r="G5" s="67"/>
      <c r="H5" s="68"/>
      <c r="I5" s="68"/>
      <c r="J5" s="68"/>
      <c r="K5" s="68"/>
      <c r="L5" s="68"/>
      <c r="M5" s="68"/>
      <c r="N5" s="68"/>
      <c r="O5" s="68"/>
      <c r="P5" s="67"/>
      <c r="Q5" s="67"/>
      <c r="R5" s="68"/>
      <c r="U5" s="68"/>
    </row>
    <row r="6" spans="1:30" s="11" customFormat="1" ht="17" x14ac:dyDescent="0.2">
      <c r="A6" s="67"/>
      <c r="B6" s="67"/>
      <c r="C6" s="68"/>
      <c r="D6" s="67"/>
      <c r="E6" s="67"/>
      <c r="F6" s="68"/>
      <c r="G6" s="67"/>
      <c r="I6" s="7"/>
      <c r="J6" s="7"/>
      <c r="K6" s="7"/>
      <c r="L6" s="141" t="s">
        <v>52</v>
      </c>
      <c r="M6" s="141"/>
      <c r="N6" s="141"/>
      <c r="O6" s="141"/>
      <c r="P6" s="141"/>
      <c r="Q6" s="141"/>
      <c r="R6" s="141"/>
      <c r="U6" s="68"/>
    </row>
    <row r="7" spans="1:30" s="87" customFormat="1" ht="16" x14ac:dyDescent="0.2">
      <c r="A7" s="126" t="s">
        <v>47</v>
      </c>
      <c r="B7" s="126"/>
      <c r="C7" s="126"/>
      <c r="D7" s="126" t="s">
        <v>4</v>
      </c>
      <c r="E7" s="126"/>
      <c r="F7" s="126"/>
      <c r="G7" s="126" t="s">
        <v>5</v>
      </c>
      <c r="H7" s="126"/>
      <c r="I7" s="126"/>
      <c r="J7" s="126" t="s">
        <v>6</v>
      </c>
      <c r="K7" s="126"/>
      <c r="L7" s="126"/>
      <c r="M7" s="84"/>
      <c r="N7" s="84"/>
      <c r="O7" s="86"/>
      <c r="P7" s="126" t="s">
        <v>6</v>
      </c>
      <c r="Q7" s="126"/>
      <c r="R7" s="126"/>
      <c r="S7" s="126" t="s">
        <v>5</v>
      </c>
      <c r="T7" s="126"/>
      <c r="U7" s="126"/>
      <c r="V7" s="126" t="s">
        <v>4</v>
      </c>
      <c r="W7" s="126"/>
      <c r="X7" s="126"/>
      <c r="Y7" s="126" t="s">
        <v>47</v>
      </c>
      <c r="Z7" s="126"/>
      <c r="AA7" s="126"/>
    </row>
    <row r="8" spans="1:30" s="11" customFormat="1" ht="14" x14ac:dyDescent="0.2">
      <c r="D8" s="83"/>
      <c r="E8" s="83"/>
      <c r="F8" s="83"/>
      <c r="G8" s="83"/>
      <c r="H8" s="83"/>
      <c r="I8" s="83"/>
      <c r="J8" s="83"/>
      <c r="K8" s="83"/>
      <c r="L8" s="83"/>
      <c r="M8" s="88"/>
      <c r="N8" s="88"/>
      <c r="O8" s="24"/>
      <c r="P8" s="83"/>
      <c r="Q8" s="83"/>
      <c r="R8" s="83"/>
      <c r="S8" s="83"/>
      <c r="T8" s="83"/>
      <c r="U8" s="83"/>
      <c r="V8" s="83"/>
      <c r="W8" s="83"/>
      <c r="X8" s="83"/>
    </row>
    <row r="9" spans="1:30" s="11" customFormat="1" ht="22" customHeight="1" x14ac:dyDescent="0.2">
      <c r="A9" s="89">
        <v>1</v>
      </c>
      <c r="B9" s="34" t="s">
        <v>141</v>
      </c>
      <c r="C9" s="34" t="s">
        <v>142</v>
      </c>
      <c r="D9" s="83"/>
      <c r="E9" s="83"/>
      <c r="F9" s="114"/>
      <c r="G9" s="83"/>
      <c r="H9" s="83"/>
      <c r="I9" s="114"/>
      <c r="J9" s="83"/>
      <c r="K9" s="83"/>
      <c r="L9" s="83"/>
      <c r="M9" s="88"/>
      <c r="N9" s="88"/>
      <c r="O9" s="24"/>
      <c r="P9" s="83"/>
      <c r="Q9" s="83"/>
      <c r="R9" s="83"/>
      <c r="S9" s="83"/>
      <c r="T9" s="114"/>
      <c r="U9" s="83"/>
      <c r="V9" s="83"/>
      <c r="W9" s="83"/>
      <c r="X9" s="114"/>
      <c r="Y9" s="89">
        <v>2</v>
      </c>
      <c r="Z9" s="34" t="s">
        <v>64</v>
      </c>
      <c r="AA9" s="34" t="s">
        <v>177</v>
      </c>
    </row>
    <row r="10" spans="1:30" s="11" customFormat="1" ht="22" customHeight="1" x14ac:dyDescent="0.2">
      <c r="A10" s="108"/>
      <c r="B10" s="90"/>
      <c r="C10" s="90"/>
      <c r="D10" s="67"/>
      <c r="E10" s="67"/>
      <c r="G10" s="83"/>
      <c r="H10" s="83"/>
      <c r="I10" s="83"/>
      <c r="J10" s="83"/>
      <c r="K10" s="83"/>
      <c r="L10" s="83"/>
      <c r="M10" s="88"/>
      <c r="N10" s="88"/>
      <c r="O10" s="24"/>
      <c r="P10" s="83"/>
      <c r="Q10" s="83"/>
      <c r="R10" s="83"/>
      <c r="S10" s="83"/>
      <c r="T10" s="83"/>
      <c r="U10" s="83"/>
      <c r="V10" s="83"/>
      <c r="W10" s="83"/>
      <c r="X10" s="83"/>
      <c r="Y10" s="108"/>
      <c r="Z10" s="90"/>
      <c r="AA10" s="90"/>
    </row>
    <row r="11" spans="1:30" s="11" customFormat="1" ht="22" customHeight="1" x14ac:dyDescent="0.2">
      <c r="A11" s="106"/>
      <c r="D11" s="89">
        <v>1</v>
      </c>
      <c r="E11" s="34" t="s">
        <v>141</v>
      </c>
      <c r="F11" s="34" t="s">
        <v>142</v>
      </c>
      <c r="G11" s="67"/>
      <c r="H11" s="67"/>
      <c r="J11" s="67"/>
      <c r="K11" s="67"/>
      <c r="M11" s="67"/>
      <c r="N11" s="67"/>
      <c r="P11" s="67"/>
      <c r="Q11" s="67"/>
      <c r="S11" s="67"/>
      <c r="T11" s="67"/>
      <c r="V11" s="89">
        <v>2</v>
      </c>
      <c r="W11" s="34" t="s">
        <v>64</v>
      </c>
      <c r="X11" s="34" t="s">
        <v>177</v>
      </c>
      <c r="Y11" s="106"/>
    </row>
    <row r="12" spans="1:30" s="11" customFormat="1" ht="22" customHeight="1" x14ac:dyDescent="0.2">
      <c r="A12" s="106"/>
      <c r="D12" s="89">
        <v>17</v>
      </c>
      <c r="E12" s="34" t="s">
        <v>25</v>
      </c>
      <c r="F12" s="34" t="s">
        <v>170</v>
      </c>
      <c r="G12" s="67"/>
      <c r="H12" s="67"/>
      <c r="J12" s="67"/>
      <c r="K12" s="67"/>
      <c r="M12" s="67"/>
      <c r="N12" s="67"/>
      <c r="P12" s="67"/>
      <c r="Q12" s="67"/>
      <c r="S12" s="67"/>
      <c r="T12" s="67"/>
      <c r="V12" s="89">
        <v>15</v>
      </c>
      <c r="W12" s="34" t="s">
        <v>80</v>
      </c>
      <c r="X12" s="34" t="s">
        <v>149</v>
      </c>
      <c r="Y12" s="106"/>
      <c r="AC12" s="37"/>
      <c r="AD12" s="37"/>
    </row>
    <row r="13" spans="1:30" s="11" customFormat="1" ht="22" customHeight="1" x14ac:dyDescent="0.2">
      <c r="A13" s="89">
        <v>16</v>
      </c>
      <c r="B13" s="34" t="s">
        <v>59</v>
      </c>
      <c r="C13" s="34" t="s">
        <v>15</v>
      </c>
      <c r="D13" s="67"/>
      <c r="E13" s="67"/>
      <c r="F13" s="91"/>
      <c r="G13" s="67"/>
      <c r="H13" s="67"/>
      <c r="J13" s="67"/>
      <c r="K13" s="67"/>
      <c r="M13" s="67"/>
      <c r="N13" s="67"/>
      <c r="P13" s="67"/>
      <c r="Q13" s="67"/>
      <c r="S13" s="67"/>
      <c r="T13" s="67"/>
      <c r="V13" s="92"/>
      <c r="Y13" s="89">
        <v>15</v>
      </c>
      <c r="Z13" s="34" t="s">
        <v>80</v>
      </c>
      <c r="AA13" s="34" t="s">
        <v>149</v>
      </c>
      <c r="AC13" s="1"/>
      <c r="AD13" s="1"/>
    </row>
    <row r="14" spans="1:30" s="11" customFormat="1" ht="22" customHeight="1" x14ac:dyDescent="0.2">
      <c r="A14" s="89">
        <v>17</v>
      </c>
      <c r="B14" s="34" t="s">
        <v>25</v>
      </c>
      <c r="C14" s="34" t="s">
        <v>170</v>
      </c>
      <c r="D14" s="67"/>
      <c r="E14" s="67"/>
      <c r="G14" s="93"/>
      <c r="H14" s="67"/>
      <c r="J14" s="67"/>
      <c r="K14" s="67"/>
      <c r="M14" s="67"/>
      <c r="N14" s="67"/>
      <c r="P14" s="67"/>
      <c r="Q14" s="67"/>
      <c r="S14" s="67"/>
      <c r="T14" s="67"/>
      <c r="V14" s="94"/>
      <c r="W14" s="67"/>
      <c r="Y14" s="89">
        <v>18</v>
      </c>
      <c r="Z14" s="34" t="s">
        <v>182</v>
      </c>
      <c r="AA14" s="34" t="s">
        <v>183</v>
      </c>
      <c r="AC14" s="1"/>
      <c r="AD14" s="1"/>
    </row>
    <row r="15" spans="1:30" s="11" customFormat="1" ht="22" customHeight="1" x14ac:dyDescent="0.2">
      <c r="D15" s="67"/>
      <c r="G15" s="89">
        <v>17</v>
      </c>
      <c r="H15" s="34" t="s">
        <v>25</v>
      </c>
      <c r="I15" s="34" t="s">
        <v>170</v>
      </c>
      <c r="J15" s="67"/>
      <c r="K15" s="67"/>
      <c r="M15" s="67"/>
      <c r="N15" s="67"/>
      <c r="P15" s="67"/>
      <c r="Q15" s="67"/>
      <c r="S15" s="89">
        <v>2</v>
      </c>
      <c r="T15" s="34" t="s">
        <v>64</v>
      </c>
      <c r="U15" s="34" t="s">
        <v>177</v>
      </c>
      <c r="V15" s="67"/>
      <c r="W15" s="67"/>
      <c r="AC15" s="1"/>
      <c r="AD15" s="1"/>
    </row>
    <row r="16" spans="1:30" s="11" customFormat="1" ht="22" customHeight="1" x14ac:dyDescent="0.2">
      <c r="A16" s="89">
        <v>8</v>
      </c>
      <c r="B16" s="34" t="s">
        <v>79</v>
      </c>
      <c r="C16" s="34" t="s">
        <v>159</v>
      </c>
      <c r="D16" s="67"/>
      <c r="E16" s="67"/>
      <c r="G16" s="89">
        <v>8</v>
      </c>
      <c r="H16" s="34" t="s">
        <v>79</v>
      </c>
      <c r="I16" s="34" t="s">
        <v>159</v>
      </c>
      <c r="J16" s="67"/>
      <c r="K16" s="67"/>
      <c r="M16" s="67"/>
      <c r="N16" s="67"/>
      <c r="P16" s="67"/>
      <c r="Q16" s="67"/>
      <c r="S16" s="89">
        <v>7</v>
      </c>
      <c r="T16" s="34" t="s">
        <v>82</v>
      </c>
      <c r="U16" s="34" t="s">
        <v>175</v>
      </c>
      <c r="V16" s="67"/>
      <c r="W16" s="67"/>
      <c r="Y16" s="89">
        <v>7</v>
      </c>
      <c r="Z16" s="34" t="s">
        <v>82</v>
      </c>
      <c r="AA16" s="34" t="s">
        <v>175</v>
      </c>
      <c r="AC16" s="1"/>
      <c r="AD16" s="1"/>
    </row>
    <row r="17" spans="1:30" s="11" customFormat="1" ht="22" customHeight="1" x14ac:dyDescent="0.2">
      <c r="A17" s="108"/>
      <c r="B17" s="90"/>
      <c r="C17" s="90"/>
      <c r="D17" s="67"/>
      <c r="E17" s="67"/>
      <c r="G17" s="94"/>
      <c r="H17" s="67"/>
      <c r="J17" s="94"/>
      <c r="K17" s="67"/>
      <c r="M17" s="140" t="s">
        <v>7</v>
      </c>
      <c r="N17" s="140"/>
      <c r="O17" s="140"/>
      <c r="P17" s="67"/>
      <c r="Q17" s="67"/>
      <c r="S17" s="92"/>
      <c r="T17" s="67"/>
      <c r="V17" s="94"/>
      <c r="W17" s="67"/>
      <c r="Y17" s="108"/>
      <c r="Z17" s="90"/>
      <c r="AA17" s="90"/>
      <c r="AC17" s="37"/>
      <c r="AD17" s="1"/>
    </row>
    <row r="18" spans="1:30" s="11" customFormat="1" ht="22" customHeight="1" x14ac:dyDescent="0.2">
      <c r="A18" s="107"/>
      <c r="D18" s="89">
        <v>8</v>
      </c>
      <c r="E18" s="34" t="s">
        <v>79</v>
      </c>
      <c r="F18" s="34" t="s">
        <v>159</v>
      </c>
      <c r="G18" s="67"/>
      <c r="H18" s="67"/>
      <c r="J18" s="94"/>
      <c r="K18" s="67"/>
      <c r="M18" s="89">
        <v>3</v>
      </c>
      <c r="N18" s="34" t="s">
        <v>96</v>
      </c>
      <c r="O18" s="34" t="s">
        <v>180</v>
      </c>
      <c r="P18" s="67"/>
      <c r="Q18" s="67"/>
      <c r="S18" s="94"/>
      <c r="T18" s="67"/>
      <c r="V18" s="89">
        <v>7</v>
      </c>
      <c r="W18" s="34" t="s">
        <v>82</v>
      </c>
      <c r="X18" s="34" t="s">
        <v>175</v>
      </c>
      <c r="AC18" s="37"/>
      <c r="AD18" s="1"/>
    </row>
    <row r="19" spans="1:30" s="11" customFormat="1" ht="22" customHeight="1" x14ac:dyDescent="0.2">
      <c r="D19" s="89">
        <v>9</v>
      </c>
      <c r="E19" s="34" t="s">
        <v>85</v>
      </c>
      <c r="F19" s="34" t="s">
        <v>155</v>
      </c>
      <c r="G19" s="67"/>
      <c r="H19" s="67"/>
      <c r="J19" s="94"/>
      <c r="K19" s="67"/>
      <c r="M19" s="89">
        <v>17</v>
      </c>
      <c r="N19" s="34" t="s">
        <v>25</v>
      </c>
      <c r="O19" s="34" t="s">
        <v>170</v>
      </c>
      <c r="P19" s="67"/>
      <c r="Q19" s="67"/>
      <c r="S19" s="94"/>
      <c r="T19" s="67"/>
      <c r="V19" s="89">
        <v>10</v>
      </c>
      <c r="W19" s="34" t="s">
        <v>81</v>
      </c>
      <c r="X19" s="34" t="s">
        <v>151</v>
      </c>
      <c r="AC19" s="37"/>
      <c r="AD19" s="1"/>
    </row>
    <row r="20" spans="1:30" s="11" customFormat="1" ht="22" customHeight="1" x14ac:dyDescent="0.2">
      <c r="A20" s="89">
        <v>9</v>
      </c>
      <c r="B20" s="34" t="s">
        <v>85</v>
      </c>
      <c r="C20" s="34" t="s">
        <v>155</v>
      </c>
      <c r="D20" s="67"/>
      <c r="E20" s="67"/>
      <c r="G20" s="67"/>
      <c r="H20" s="67"/>
      <c r="J20" s="94"/>
      <c r="K20" s="67"/>
      <c r="M20" s="94"/>
      <c r="N20" s="67"/>
      <c r="P20" s="93"/>
      <c r="Q20" s="67"/>
      <c r="S20" s="94"/>
      <c r="T20" s="67"/>
      <c r="V20" s="67"/>
      <c r="W20" s="67"/>
      <c r="Y20" s="89">
        <v>10</v>
      </c>
      <c r="Z20" s="34" t="s">
        <v>81</v>
      </c>
      <c r="AA20" s="34" t="s">
        <v>151</v>
      </c>
      <c r="AC20" s="37"/>
      <c r="AD20" s="1"/>
    </row>
    <row r="21" spans="1:30" s="11" customFormat="1" ht="22" customHeight="1" x14ac:dyDescent="0.2">
      <c r="A21" s="89">
        <v>24</v>
      </c>
      <c r="B21" s="90"/>
      <c r="C21" s="90"/>
      <c r="D21" s="67"/>
      <c r="E21" s="67"/>
      <c r="G21" s="67"/>
      <c r="H21" s="67"/>
      <c r="J21" s="89">
        <v>17</v>
      </c>
      <c r="K21" s="34" t="s">
        <v>25</v>
      </c>
      <c r="L21" s="34" t="s">
        <v>170</v>
      </c>
      <c r="M21" s="67"/>
      <c r="N21" s="67"/>
      <c r="P21" s="89">
        <v>2</v>
      </c>
      <c r="Q21" s="34" t="s">
        <v>64</v>
      </c>
      <c r="R21" s="34" t="s">
        <v>177</v>
      </c>
      <c r="S21" s="67"/>
      <c r="T21" s="67"/>
      <c r="V21" s="67"/>
      <c r="W21" s="67"/>
      <c r="Y21" s="89">
        <v>23</v>
      </c>
      <c r="Z21" s="90"/>
      <c r="AA21" s="90"/>
      <c r="AC21" s="37"/>
      <c r="AD21" s="1"/>
    </row>
    <row r="22" spans="1:30" s="11" customFormat="1" ht="22" customHeight="1" x14ac:dyDescent="0.2">
      <c r="D22" s="67"/>
      <c r="E22" s="67"/>
      <c r="G22" s="67"/>
      <c r="H22" s="67"/>
      <c r="J22" s="89">
        <v>4</v>
      </c>
      <c r="K22" s="34" t="s">
        <v>69</v>
      </c>
      <c r="L22" s="34" t="s">
        <v>23</v>
      </c>
      <c r="M22" s="67"/>
      <c r="N22" s="67"/>
      <c r="P22" s="89">
        <v>3</v>
      </c>
      <c r="Q22" s="34" t="s">
        <v>96</v>
      </c>
      <c r="R22" s="34" t="s">
        <v>180</v>
      </c>
      <c r="S22" s="67"/>
      <c r="T22" s="67"/>
      <c r="V22" s="67"/>
      <c r="W22" s="67"/>
      <c r="AC22" s="37"/>
      <c r="AD22" s="1"/>
    </row>
    <row r="23" spans="1:30" s="11" customFormat="1" ht="22" customHeight="1" x14ac:dyDescent="0.2">
      <c r="A23" s="89">
        <v>4</v>
      </c>
      <c r="B23" s="34" t="s">
        <v>69</v>
      </c>
      <c r="C23" s="34" t="s">
        <v>23</v>
      </c>
      <c r="D23" s="67"/>
      <c r="E23" s="67"/>
      <c r="G23" s="67"/>
      <c r="H23" s="67"/>
      <c r="J23" s="94"/>
      <c r="K23" s="67"/>
      <c r="M23" s="67"/>
      <c r="N23" s="67"/>
      <c r="P23" s="67"/>
      <c r="Q23" s="67"/>
      <c r="R23" s="91"/>
      <c r="S23" s="67"/>
      <c r="T23" s="67"/>
      <c r="V23" s="67"/>
      <c r="W23" s="67"/>
      <c r="Y23" s="89">
        <v>3</v>
      </c>
      <c r="Z23" s="34" t="s">
        <v>96</v>
      </c>
      <c r="AA23" s="34" t="s">
        <v>180</v>
      </c>
      <c r="AC23" s="37"/>
      <c r="AD23" s="1"/>
    </row>
    <row r="24" spans="1:30" s="11" customFormat="1" ht="22" customHeight="1" x14ac:dyDescent="0.2">
      <c r="A24" s="108"/>
      <c r="B24" s="90"/>
      <c r="C24" s="90"/>
      <c r="D24" s="67"/>
      <c r="E24" s="67"/>
      <c r="G24" s="67"/>
      <c r="H24" s="67"/>
      <c r="J24" s="94"/>
      <c r="K24" s="67"/>
      <c r="M24" s="67"/>
      <c r="N24" s="67"/>
      <c r="P24" s="67"/>
      <c r="Q24" s="67"/>
      <c r="S24" s="94"/>
      <c r="T24" s="67"/>
      <c r="V24" s="67"/>
      <c r="W24" s="67"/>
      <c r="Y24" s="108"/>
      <c r="Z24" s="90"/>
      <c r="AA24" s="90"/>
      <c r="AC24" s="37"/>
      <c r="AD24" s="1"/>
    </row>
    <row r="25" spans="1:30" s="11" customFormat="1" ht="22" customHeight="1" x14ac:dyDescent="0.2">
      <c r="A25" s="106"/>
      <c r="D25" s="89">
        <v>4</v>
      </c>
      <c r="E25" s="34" t="s">
        <v>69</v>
      </c>
      <c r="F25" s="34" t="s">
        <v>23</v>
      </c>
      <c r="G25" s="67"/>
      <c r="H25" s="67"/>
      <c r="J25" s="94"/>
      <c r="K25" s="67"/>
      <c r="M25" s="126" t="s">
        <v>8</v>
      </c>
      <c r="N25" s="126"/>
      <c r="O25" s="126"/>
      <c r="P25" s="67"/>
      <c r="Q25" s="67"/>
      <c r="S25" s="94"/>
      <c r="T25" s="67"/>
      <c r="V25" s="89">
        <v>3</v>
      </c>
      <c r="W25" s="34" t="s">
        <v>96</v>
      </c>
      <c r="X25" s="34" t="s">
        <v>180</v>
      </c>
      <c r="Y25" s="106"/>
      <c r="AC25" s="37"/>
      <c r="AD25" s="1"/>
    </row>
    <row r="26" spans="1:30" s="11" customFormat="1" ht="22" customHeight="1" x14ac:dyDescent="0.2">
      <c r="C26" s="95"/>
      <c r="D26" s="89">
        <v>20</v>
      </c>
      <c r="E26" s="34" t="s">
        <v>144</v>
      </c>
      <c r="F26" s="34" t="s">
        <v>145</v>
      </c>
      <c r="G26" s="67"/>
      <c r="H26" s="67"/>
      <c r="J26" s="94"/>
      <c r="K26" s="67"/>
      <c r="M26" s="89">
        <v>2</v>
      </c>
      <c r="N26" s="34" t="s">
        <v>64</v>
      </c>
      <c r="O26" s="34" t="s">
        <v>177</v>
      </c>
      <c r="P26" s="67"/>
      <c r="Q26" s="67"/>
      <c r="S26" s="94"/>
      <c r="T26" s="67"/>
      <c r="V26" s="89">
        <v>14</v>
      </c>
      <c r="W26" s="34" t="s">
        <v>26</v>
      </c>
      <c r="X26" s="34" t="s">
        <v>147</v>
      </c>
      <c r="AC26" s="37"/>
      <c r="AD26" s="1"/>
    </row>
    <row r="27" spans="1:30" s="11" customFormat="1" ht="22" customHeight="1" x14ac:dyDescent="0.2">
      <c r="A27" s="89">
        <v>13</v>
      </c>
      <c r="B27" s="34" t="s">
        <v>136</v>
      </c>
      <c r="C27" s="34" t="s">
        <v>137</v>
      </c>
      <c r="D27" s="67"/>
      <c r="E27" s="67"/>
      <c r="G27" s="94"/>
      <c r="H27" s="67"/>
      <c r="J27" s="94"/>
      <c r="K27" s="67"/>
      <c r="M27" s="89">
        <v>4</v>
      </c>
      <c r="N27" s="34" t="s">
        <v>69</v>
      </c>
      <c r="O27" s="34" t="s">
        <v>23</v>
      </c>
      <c r="P27" s="67"/>
      <c r="Q27" s="67"/>
      <c r="S27" s="93"/>
      <c r="T27" s="67"/>
      <c r="V27" s="94"/>
      <c r="W27" s="67"/>
      <c r="Y27" s="89">
        <v>14</v>
      </c>
      <c r="Z27" s="34" t="s">
        <v>26</v>
      </c>
      <c r="AA27" s="34" t="s">
        <v>147</v>
      </c>
      <c r="AC27" s="37"/>
      <c r="AD27" s="1"/>
    </row>
    <row r="28" spans="1:30" s="11" customFormat="1" ht="22" customHeight="1" x14ac:dyDescent="0.2">
      <c r="A28" s="89">
        <v>20</v>
      </c>
      <c r="B28" s="34" t="s">
        <v>144</v>
      </c>
      <c r="C28" s="34" t="s">
        <v>145</v>
      </c>
      <c r="D28" s="67"/>
      <c r="E28" s="67"/>
      <c r="G28" s="89">
        <v>4</v>
      </c>
      <c r="H28" s="34" t="s">
        <v>69</v>
      </c>
      <c r="I28" s="34" t="s">
        <v>23</v>
      </c>
      <c r="J28" s="67"/>
      <c r="K28" s="67"/>
      <c r="M28" s="67"/>
      <c r="N28" s="67"/>
      <c r="P28" s="67"/>
      <c r="Q28" s="67"/>
      <c r="S28" s="89">
        <v>3</v>
      </c>
      <c r="T28" s="34" t="s">
        <v>96</v>
      </c>
      <c r="U28" s="34" t="s">
        <v>180</v>
      </c>
      <c r="V28" s="67"/>
      <c r="W28" s="67"/>
      <c r="Y28" s="89">
        <v>19</v>
      </c>
      <c r="Z28" s="34" t="s">
        <v>83</v>
      </c>
      <c r="AA28" s="34" t="s">
        <v>164</v>
      </c>
      <c r="AC28" s="37"/>
      <c r="AD28" s="1"/>
    </row>
    <row r="29" spans="1:30" s="11" customFormat="1" ht="22" customHeight="1" x14ac:dyDescent="0.2">
      <c r="D29" s="67"/>
      <c r="E29" s="67"/>
      <c r="G29" s="89">
        <v>5</v>
      </c>
      <c r="H29" s="34" t="s">
        <v>139</v>
      </c>
      <c r="I29" s="34" t="s">
        <v>72</v>
      </c>
      <c r="J29" s="67"/>
      <c r="K29" s="67"/>
      <c r="M29" s="89" t="s">
        <v>48</v>
      </c>
      <c r="N29" s="34" t="s">
        <v>25</v>
      </c>
      <c r="O29" s="34" t="s">
        <v>170</v>
      </c>
      <c r="P29" s="67"/>
      <c r="Q29" s="115"/>
      <c r="S29" s="89">
        <v>11</v>
      </c>
      <c r="T29" s="34" t="s">
        <v>167</v>
      </c>
      <c r="U29" s="34" t="s">
        <v>168</v>
      </c>
      <c r="V29" s="67"/>
      <c r="W29" s="67"/>
      <c r="AC29" s="37"/>
      <c r="AD29" s="1"/>
    </row>
    <row r="30" spans="1:30" s="11" customFormat="1" ht="22" customHeight="1" x14ac:dyDescent="0.2">
      <c r="A30" s="89">
        <v>5</v>
      </c>
      <c r="B30" s="34" t="s">
        <v>139</v>
      </c>
      <c r="C30" s="34" t="s">
        <v>72</v>
      </c>
      <c r="D30" s="67"/>
      <c r="E30" s="67"/>
      <c r="G30" s="94"/>
      <c r="H30" s="67"/>
      <c r="J30" s="67"/>
      <c r="K30" s="67"/>
      <c r="M30" s="89" t="s">
        <v>49</v>
      </c>
      <c r="N30" s="34" t="s">
        <v>96</v>
      </c>
      <c r="O30" s="34" t="s">
        <v>180</v>
      </c>
      <c r="P30" s="67"/>
      <c r="Q30" s="115"/>
      <c r="S30" s="67"/>
      <c r="T30" s="67"/>
      <c r="V30" s="94"/>
      <c r="W30" s="67"/>
      <c r="Y30" s="89">
        <v>6</v>
      </c>
      <c r="Z30" s="34" t="s">
        <v>87</v>
      </c>
      <c r="AA30" s="34" t="s">
        <v>162</v>
      </c>
      <c r="AC30" s="37"/>
      <c r="AD30" s="1"/>
    </row>
    <row r="31" spans="1:30" s="11" customFormat="1" ht="22" customHeight="1" x14ac:dyDescent="0.2">
      <c r="A31" s="108"/>
      <c r="B31" s="90"/>
      <c r="C31" s="90"/>
      <c r="D31" s="67"/>
      <c r="E31" s="67"/>
      <c r="G31" s="94"/>
      <c r="H31" s="67"/>
      <c r="J31" s="67"/>
      <c r="K31" s="67"/>
      <c r="M31" s="89" t="s">
        <v>50</v>
      </c>
      <c r="N31" s="34" t="s">
        <v>69</v>
      </c>
      <c r="O31" s="34" t="s">
        <v>23</v>
      </c>
      <c r="P31" s="67"/>
      <c r="Q31" s="115"/>
      <c r="S31" s="67"/>
      <c r="T31" s="67"/>
      <c r="V31" s="94"/>
      <c r="W31" s="67"/>
      <c r="Y31" s="108"/>
      <c r="Z31" s="90"/>
      <c r="AA31" s="90"/>
      <c r="AC31" s="37"/>
      <c r="AD31" s="1"/>
    </row>
    <row r="32" spans="1:30" s="11" customFormat="1" ht="22" customHeight="1" x14ac:dyDescent="0.2">
      <c r="A32" s="106"/>
      <c r="D32" s="89">
        <v>5</v>
      </c>
      <c r="E32" s="34" t="s">
        <v>139</v>
      </c>
      <c r="F32" s="34" t="s">
        <v>72</v>
      </c>
      <c r="G32" s="67"/>
      <c r="H32" s="67"/>
      <c r="J32" s="67"/>
      <c r="K32" s="67"/>
      <c r="M32" s="89" t="s">
        <v>51</v>
      </c>
      <c r="N32" s="34" t="s">
        <v>64</v>
      </c>
      <c r="O32" s="34" t="s">
        <v>177</v>
      </c>
      <c r="P32" s="67"/>
      <c r="Q32" s="115"/>
      <c r="S32" s="67"/>
      <c r="T32" s="67"/>
      <c r="V32" s="89">
        <v>6</v>
      </c>
      <c r="W32" s="34" t="s">
        <v>87</v>
      </c>
      <c r="X32" s="34" t="s">
        <v>162</v>
      </c>
      <c r="Y32" s="106"/>
      <c r="AC32" s="37"/>
      <c r="AD32" s="1"/>
    </row>
    <row r="33" spans="1:27" s="11" customFormat="1" ht="22" customHeight="1" x14ac:dyDescent="0.2">
      <c r="C33" s="95"/>
      <c r="D33" s="89">
        <v>12</v>
      </c>
      <c r="E33" s="34" t="s">
        <v>86</v>
      </c>
      <c r="F33" s="34" t="s">
        <v>157</v>
      </c>
      <c r="G33" s="67"/>
      <c r="H33" s="67"/>
      <c r="J33" s="67"/>
      <c r="K33" s="67"/>
      <c r="M33" s="67"/>
      <c r="P33" s="67"/>
      <c r="Q33" s="67"/>
      <c r="S33" s="67"/>
      <c r="T33" s="67"/>
      <c r="V33" s="89">
        <v>11</v>
      </c>
      <c r="W33" s="34" t="s">
        <v>167</v>
      </c>
      <c r="X33" s="34" t="s">
        <v>168</v>
      </c>
    </row>
    <row r="34" spans="1:27" s="11" customFormat="1" ht="22" customHeight="1" x14ac:dyDescent="0.2">
      <c r="A34" s="89">
        <v>12</v>
      </c>
      <c r="B34" s="34" t="s">
        <v>86</v>
      </c>
      <c r="C34" s="34" t="s">
        <v>157</v>
      </c>
      <c r="D34" s="67"/>
      <c r="E34" s="67"/>
      <c r="G34" s="67"/>
      <c r="H34" s="67"/>
      <c r="J34" s="67"/>
      <c r="K34" s="67"/>
      <c r="M34" s="67"/>
      <c r="N34" s="67"/>
      <c r="P34" s="67"/>
      <c r="Q34" s="67"/>
      <c r="S34" s="67"/>
      <c r="T34" s="67"/>
      <c r="V34" s="67"/>
      <c r="W34" s="67"/>
      <c r="Y34" s="89">
        <v>11</v>
      </c>
      <c r="Z34" s="34" t="s">
        <v>167</v>
      </c>
      <c r="AA34" s="34" t="s">
        <v>168</v>
      </c>
    </row>
    <row r="35" spans="1:27" s="11" customFormat="1" ht="22" customHeight="1" x14ac:dyDescent="0.2">
      <c r="A35" s="89">
        <v>21</v>
      </c>
      <c r="B35" s="34" t="s">
        <v>68</v>
      </c>
      <c r="C35" s="34" t="s">
        <v>57</v>
      </c>
      <c r="D35" s="67"/>
      <c r="E35" s="67"/>
      <c r="G35" s="67"/>
      <c r="H35" s="67"/>
      <c r="J35" s="67"/>
      <c r="K35" s="67"/>
      <c r="M35" s="67"/>
      <c r="N35" s="67"/>
      <c r="P35" s="67"/>
      <c r="Q35" s="67"/>
      <c r="S35" s="67"/>
      <c r="T35" s="67"/>
      <c r="V35" s="67"/>
      <c r="W35" s="67"/>
      <c r="Y35" s="89">
        <v>22</v>
      </c>
      <c r="Z35" s="90"/>
      <c r="AA35" s="90"/>
    </row>
  </sheetData>
  <mergeCells count="14">
    <mergeCell ref="A7:C7"/>
    <mergeCell ref="D7:F7"/>
    <mergeCell ref="G7:I7"/>
    <mergeCell ref="J7:L7"/>
    <mergeCell ref="P7:R7"/>
    <mergeCell ref="V7:X7"/>
    <mergeCell ref="Y7:AA7"/>
    <mergeCell ref="M17:O17"/>
    <mergeCell ref="M25:O25"/>
    <mergeCell ref="L1:R1"/>
    <mergeCell ref="L2:R2"/>
    <mergeCell ref="L4:R4"/>
    <mergeCell ref="L6:R6"/>
    <mergeCell ref="S7:U7"/>
  </mergeCells>
  <pageMargins left="0.25" right="0.25" top="0.75" bottom="0.75" header="0.3" footer="0.3"/>
  <pageSetup paperSize="9" scale="5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3DA-A726-0041-8B7F-06963E9ADDE5}">
  <dimension ref="B1:H27"/>
  <sheetViews>
    <sheetView workbookViewId="0">
      <selection activeCell="D11" sqref="D11:D2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63" customWidth="1"/>
    <col min="4" max="4" width="25.33203125" style="1" customWidth="1"/>
    <col min="5" max="5" width="11.33203125" style="1" customWidth="1"/>
    <col min="6" max="6" width="13.33203125" style="104" customWidth="1"/>
    <col min="7" max="8" width="13.33203125" style="1" customWidth="1"/>
    <col min="9" max="9" width="18.33203125" style="1" customWidth="1"/>
    <col min="10" max="16384" width="8.83203125" style="1"/>
  </cols>
  <sheetData>
    <row r="1" spans="2:8" ht="16" x14ac:dyDescent="0.2">
      <c r="E1" s="64"/>
    </row>
    <row r="2" spans="2:8" ht="17" x14ac:dyDescent="0.2">
      <c r="B2" s="66"/>
      <c r="D2" s="65" t="s">
        <v>27</v>
      </c>
      <c r="F2" s="144"/>
      <c r="G2" s="145"/>
      <c r="H2" s="146"/>
    </row>
    <row r="3" spans="2:8" x14ac:dyDescent="0.2">
      <c r="B3" s="67"/>
      <c r="C3" s="67"/>
      <c r="D3" s="68"/>
      <c r="E3" s="68"/>
      <c r="F3" s="147"/>
      <c r="G3" s="125"/>
      <c r="H3" s="148"/>
    </row>
    <row r="4" spans="2:8" s="8" customFormat="1" ht="30" x14ac:dyDescent="0.2">
      <c r="B4" s="67" t="s">
        <v>41</v>
      </c>
      <c r="C4" s="67" t="s">
        <v>31</v>
      </c>
      <c r="D4" s="67" t="s">
        <v>42</v>
      </c>
      <c r="E4" s="69" t="s">
        <v>43</v>
      </c>
      <c r="F4" s="70" t="s">
        <v>3</v>
      </c>
      <c r="G4" s="37" t="s">
        <v>11</v>
      </c>
      <c r="H4" s="71" t="s">
        <v>44</v>
      </c>
    </row>
    <row r="5" spans="2:8" x14ac:dyDescent="0.2">
      <c r="B5" s="72">
        <v>17</v>
      </c>
      <c r="C5" s="73" t="s">
        <v>25</v>
      </c>
      <c r="D5" s="74" t="s">
        <v>170</v>
      </c>
      <c r="E5" s="75">
        <f>Table5[[#This Row],[KOPVĒRTĒJUMS]]</f>
        <v>100.5</v>
      </c>
      <c r="F5" s="76">
        <v>0.5</v>
      </c>
      <c r="G5" s="73">
        <v>100</v>
      </c>
      <c r="H5" s="77">
        <f>Table5[[#This Row],[KVALIFIKĀCIJA]]+Table5[[#This Row],[FINĀLS]]</f>
        <v>100.5</v>
      </c>
    </row>
    <row r="6" spans="2:8" x14ac:dyDescent="0.2">
      <c r="B6" s="72">
        <v>3</v>
      </c>
      <c r="C6" s="73" t="s">
        <v>96</v>
      </c>
      <c r="D6" s="74" t="s">
        <v>180</v>
      </c>
      <c r="E6" s="75">
        <f>Table5[[#This Row],[KOPVĒRTĒJUMS]]</f>
        <v>96</v>
      </c>
      <c r="F6" s="76">
        <v>8</v>
      </c>
      <c r="G6" s="73">
        <v>88</v>
      </c>
      <c r="H6" s="77">
        <f>Table5[[#This Row],[KVALIFIKĀCIJA]]+Table5[[#This Row],[FINĀLS]]</f>
        <v>96</v>
      </c>
    </row>
    <row r="7" spans="2:8" x14ac:dyDescent="0.2">
      <c r="B7" s="72">
        <v>4</v>
      </c>
      <c r="C7" s="73" t="s">
        <v>69</v>
      </c>
      <c r="D7" s="74" t="s">
        <v>23</v>
      </c>
      <c r="E7" s="75">
        <f>Table5[[#This Row],[KOPVĒRTĒJUMS]]</f>
        <v>84</v>
      </c>
      <c r="F7" s="76">
        <v>6</v>
      </c>
      <c r="G7" s="73">
        <v>78</v>
      </c>
      <c r="H7" s="77">
        <f>Table5[[#This Row],[KVALIFIKĀCIJA]]+Table5[[#This Row],[FINĀLS]]</f>
        <v>84</v>
      </c>
    </row>
    <row r="8" spans="2:8" x14ac:dyDescent="0.2">
      <c r="B8" s="72">
        <v>2</v>
      </c>
      <c r="C8" s="73" t="s">
        <v>64</v>
      </c>
      <c r="D8" s="74" t="s">
        <v>177</v>
      </c>
      <c r="E8" s="75">
        <f>Table5[[#This Row],[KOPVĒRTĒJUMS]]</f>
        <v>79</v>
      </c>
      <c r="F8" s="76">
        <v>10</v>
      </c>
      <c r="G8" s="73">
        <v>69</v>
      </c>
      <c r="H8" s="77">
        <f>Table5[[#This Row],[KVALIFIKĀCIJA]]+Table5[[#This Row],[FINĀLS]]</f>
        <v>79</v>
      </c>
    </row>
    <row r="9" spans="2:8" x14ac:dyDescent="0.2">
      <c r="B9" s="72">
        <v>5</v>
      </c>
      <c r="C9" s="73" t="s">
        <v>71</v>
      </c>
      <c r="D9" s="74" t="s">
        <v>72</v>
      </c>
      <c r="E9" s="75">
        <f>Table5[[#This Row],[KOPVĒRTĒJUMS]]</f>
        <v>65</v>
      </c>
      <c r="F9" s="76">
        <v>4</v>
      </c>
      <c r="G9" s="73">
        <v>61</v>
      </c>
      <c r="H9" s="77">
        <f>Table5[[#This Row],[KVALIFIKĀCIJA]]+Table5[[#This Row],[FINĀLS]]</f>
        <v>65</v>
      </c>
    </row>
    <row r="10" spans="2:8" x14ac:dyDescent="0.2">
      <c r="B10" s="72">
        <v>7</v>
      </c>
      <c r="C10" s="73" t="s">
        <v>82</v>
      </c>
      <c r="D10" s="74" t="s">
        <v>175</v>
      </c>
      <c r="E10" s="75">
        <f>Table5[[#This Row],[KOPVĒRTĒJUMS]]</f>
        <v>64</v>
      </c>
      <c r="F10" s="76">
        <v>3</v>
      </c>
      <c r="G10" s="73">
        <v>61</v>
      </c>
      <c r="H10" s="77">
        <f>Table5[[#This Row],[KVALIFIKĀCIJA]]+Table5[[#This Row],[FINĀLS]]</f>
        <v>64</v>
      </c>
    </row>
    <row r="11" spans="2:8" x14ac:dyDescent="0.2">
      <c r="B11" s="72">
        <v>8</v>
      </c>
      <c r="C11" s="73" t="s">
        <v>79</v>
      </c>
      <c r="D11" s="74" t="s">
        <v>159</v>
      </c>
      <c r="E11" s="75">
        <f>Table5[[#This Row],[KOPVĒRTĒJUMS]]</f>
        <v>64</v>
      </c>
      <c r="F11" s="76">
        <v>3</v>
      </c>
      <c r="G11" s="73">
        <v>61</v>
      </c>
      <c r="H11" s="77">
        <f>Table5[[#This Row],[KVALIFIKĀCIJA]]+Table5[[#This Row],[FINĀLS]]</f>
        <v>64</v>
      </c>
    </row>
    <row r="12" spans="2:8" x14ac:dyDescent="0.2">
      <c r="B12" s="72">
        <v>11</v>
      </c>
      <c r="C12" s="73" t="s">
        <v>167</v>
      </c>
      <c r="D12" s="74" t="s">
        <v>168</v>
      </c>
      <c r="E12" s="75">
        <f>Table5[[#This Row],[KOPVĒRTĒJUMS]]</f>
        <v>63</v>
      </c>
      <c r="F12" s="76">
        <v>2</v>
      </c>
      <c r="G12" s="73">
        <v>61</v>
      </c>
      <c r="H12" s="77">
        <f>Table5[[#This Row],[KVALIFIKĀCIJA]]+Table5[[#This Row],[FINĀLS]]</f>
        <v>63</v>
      </c>
    </row>
    <row r="13" spans="2:8" x14ac:dyDescent="0.2">
      <c r="B13" s="72">
        <v>1</v>
      </c>
      <c r="C13" s="73" t="s">
        <v>84</v>
      </c>
      <c r="D13" s="74" t="s">
        <v>142</v>
      </c>
      <c r="E13" s="75">
        <f>Table5[[#This Row],[KOPVĒRTĒJUMS]]</f>
        <v>66</v>
      </c>
      <c r="F13" s="76">
        <v>12</v>
      </c>
      <c r="G13" s="73">
        <v>54</v>
      </c>
      <c r="H13" s="77">
        <f>Table5[[#This Row],[KVALIFIKĀCIJA]]+Table5[[#This Row],[FINĀLS]]</f>
        <v>66</v>
      </c>
    </row>
    <row r="14" spans="2:8" x14ac:dyDescent="0.2">
      <c r="B14" s="72">
        <v>6</v>
      </c>
      <c r="C14" s="73" t="s">
        <v>87</v>
      </c>
      <c r="D14" s="74" t="s">
        <v>162</v>
      </c>
      <c r="E14" s="75">
        <f>Table5[[#This Row],[KOPVĒRTĒJUMS]]</f>
        <v>58</v>
      </c>
      <c r="F14" s="76">
        <v>4</v>
      </c>
      <c r="G14" s="73">
        <v>54</v>
      </c>
      <c r="H14" s="77">
        <f>Table5[[#This Row],[KVALIFIKĀCIJA]]+Table5[[#This Row],[FINĀLS]]</f>
        <v>58</v>
      </c>
    </row>
    <row r="15" spans="2:8" x14ac:dyDescent="0.2">
      <c r="B15" s="72">
        <v>9</v>
      </c>
      <c r="C15" s="73" t="s">
        <v>85</v>
      </c>
      <c r="D15" s="74" t="s">
        <v>155</v>
      </c>
      <c r="E15" s="75">
        <f>Table5[[#This Row],[KOPVĒRTĒJUMS]]</f>
        <v>56</v>
      </c>
      <c r="F15" s="76">
        <v>2</v>
      </c>
      <c r="G15" s="73">
        <v>54</v>
      </c>
      <c r="H15" s="77">
        <f>Table5[[#This Row],[KVALIFIKĀCIJA]]+Table5[[#This Row],[FINĀLS]]</f>
        <v>56</v>
      </c>
    </row>
    <row r="16" spans="2:8" x14ac:dyDescent="0.2">
      <c r="B16" s="72">
        <v>10</v>
      </c>
      <c r="C16" s="73" t="s">
        <v>81</v>
      </c>
      <c r="D16" s="74" t="s">
        <v>151</v>
      </c>
      <c r="E16" s="75">
        <f>Table5[[#This Row],[KOPVĒRTĒJUMS]]</f>
        <v>56</v>
      </c>
      <c r="F16" s="76">
        <v>2</v>
      </c>
      <c r="G16" s="73">
        <v>54</v>
      </c>
      <c r="H16" s="77">
        <f>Table5[[#This Row],[KVALIFIKĀCIJA]]+Table5[[#This Row],[FINĀLS]]</f>
        <v>56</v>
      </c>
    </row>
    <row r="17" spans="2:8" x14ac:dyDescent="0.2">
      <c r="B17" s="72">
        <v>12</v>
      </c>
      <c r="C17" s="73" t="s">
        <v>86</v>
      </c>
      <c r="D17" s="74" t="s">
        <v>157</v>
      </c>
      <c r="E17" s="75">
        <f>Table5[[#This Row],[KOPVĒRTĒJUMS]]</f>
        <v>56</v>
      </c>
      <c r="F17" s="76">
        <v>2</v>
      </c>
      <c r="G17" s="73">
        <v>54</v>
      </c>
      <c r="H17" s="77">
        <f>Table5[[#This Row],[KVALIFIKĀCIJA]]+Table5[[#This Row],[FINĀLS]]</f>
        <v>56</v>
      </c>
    </row>
    <row r="18" spans="2:8" x14ac:dyDescent="0.2">
      <c r="B18" s="72">
        <v>14</v>
      </c>
      <c r="C18" s="73" t="s">
        <v>26</v>
      </c>
      <c r="D18" s="74" t="s">
        <v>147</v>
      </c>
      <c r="E18" s="75">
        <f>Table5[[#This Row],[KOPVĒRTĒJUMS]]</f>
        <v>55</v>
      </c>
      <c r="F18" s="76">
        <v>1</v>
      </c>
      <c r="G18" s="73">
        <v>54</v>
      </c>
      <c r="H18" s="77">
        <f>Table5[[#This Row],[KVALIFIKĀCIJA]]+Table5[[#This Row],[FINĀLS]]</f>
        <v>55</v>
      </c>
    </row>
    <row r="19" spans="2:8" x14ac:dyDescent="0.2">
      <c r="B19" s="72">
        <v>15</v>
      </c>
      <c r="C19" s="73" t="s">
        <v>80</v>
      </c>
      <c r="D19" s="74" t="s">
        <v>149</v>
      </c>
      <c r="E19" s="75">
        <f>Table5[[#This Row],[KOPVĒRTĒJUMS]]</f>
        <v>55</v>
      </c>
      <c r="F19" s="76">
        <v>1</v>
      </c>
      <c r="G19" s="73">
        <v>54</v>
      </c>
      <c r="H19" s="77">
        <f>Table5[[#This Row],[KVALIFIKĀCIJA]]+Table5[[#This Row],[FINĀLS]]</f>
        <v>55</v>
      </c>
    </row>
    <row r="20" spans="2:8" x14ac:dyDescent="0.2">
      <c r="B20" s="72">
        <v>20</v>
      </c>
      <c r="C20" s="73" t="s">
        <v>60</v>
      </c>
      <c r="D20" s="74" t="s">
        <v>145</v>
      </c>
      <c r="E20" s="75">
        <f>Table5[[#This Row],[KOPVĒRTĒJUMS]]</f>
        <v>54.5</v>
      </c>
      <c r="F20" s="76">
        <v>0.5</v>
      </c>
      <c r="G20" s="73">
        <v>54</v>
      </c>
      <c r="H20" s="77">
        <f>Table5[[#This Row],[KVALIFIKĀCIJA]]+Table5[[#This Row],[FINĀLS]]</f>
        <v>54.5</v>
      </c>
    </row>
    <row r="21" spans="2:8" x14ac:dyDescent="0.2">
      <c r="B21" s="72">
        <v>13</v>
      </c>
      <c r="C21" s="73" t="s">
        <v>67</v>
      </c>
      <c r="D21" s="74" t="s">
        <v>137</v>
      </c>
      <c r="E21" s="75">
        <f>Table5[[#This Row],[KOPVĒRTĒJUMS]]</f>
        <v>25</v>
      </c>
      <c r="F21" s="76">
        <v>1</v>
      </c>
      <c r="G21" s="73">
        <v>24</v>
      </c>
      <c r="H21" s="77">
        <f>Table5[[#This Row],[KVALIFIKĀCIJA]]+Table5[[#This Row],[FINĀLS]]</f>
        <v>25</v>
      </c>
    </row>
    <row r="22" spans="2:8" x14ac:dyDescent="0.2">
      <c r="B22" s="72">
        <v>16</v>
      </c>
      <c r="C22" s="73" t="s">
        <v>59</v>
      </c>
      <c r="D22" s="74" t="s">
        <v>15</v>
      </c>
      <c r="E22" s="75">
        <f>Table5[[#This Row],[KOPVĒRTĒJUMS]]</f>
        <v>25</v>
      </c>
      <c r="F22" s="76">
        <v>1</v>
      </c>
      <c r="G22" s="73">
        <v>24</v>
      </c>
      <c r="H22" s="77">
        <f>Table5[[#This Row],[KVALIFIKĀCIJA]]+Table5[[#This Row],[FINĀLS]]</f>
        <v>25</v>
      </c>
    </row>
    <row r="23" spans="2:8" x14ac:dyDescent="0.2">
      <c r="B23" s="72">
        <v>18</v>
      </c>
      <c r="C23" s="73" t="s">
        <v>182</v>
      </c>
      <c r="D23" s="74" t="s">
        <v>183</v>
      </c>
      <c r="E23" s="75">
        <f>Table5[[#This Row],[KOPVĒRTĒJUMS]]</f>
        <v>24.5</v>
      </c>
      <c r="F23" s="76">
        <v>0.5</v>
      </c>
      <c r="G23" s="73">
        <v>24</v>
      </c>
      <c r="H23" s="77">
        <f>Table5[[#This Row],[KVALIFIKĀCIJA]]+Table5[[#This Row],[FINĀLS]]</f>
        <v>24.5</v>
      </c>
    </row>
    <row r="24" spans="2:8" x14ac:dyDescent="0.2">
      <c r="B24" s="72">
        <v>19</v>
      </c>
      <c r="C24" s="72" t="s">
        <v>83</v>
      </c>
      <c r="D24" s="74" t="s">
        <v>164</v>
      </c>
      <c r="E24" s="75">
        <f>Table5[[#This Row],[KOPVĒRTĒJUMS]]</f>
        <v>24.5</v>
      </c>
      <c r="F24" s="76">
        <v>0.5</v>
      </c>
      <c r="G24" s="73">
        <v>24</v>
      </c>
      <c r="H24" s="77">
        <f>Table5[[#This Row],[KVALIFIKĀCIJA]]+Table5[[#This Row],[FINĀLS]]</f>
        <v>24.5</v>
      </c>
    </row>
    <row r="25" spans="2:8" x14ac:dyDescent="0.2">
      <c r="B25" s="72">
        <v>21</v>
      </c>
      <c r="C25" s="72" t="s">
        <v>68</v>
      </c>
      <c r="D25" s="78" t="s">
        <v>57</v>
      </c>
      <c r="E25" s="75">
        <f>Table5[[#This Row],[KOPVĒRTĒJUMS]]</f>
        <v>24.5</v>
      </c>
      <c r="F25" s="76">
        <v>0.5</v>
      </c>
      <c r="G25" s="73">
        <v>24</v>
      </c>
      <c r="H25" s="77">
        <f>Table5[[#This Row],[KVALIFIKĀCIJA]]+Table5[[#This Row],[FINĀLS]]</f>
        <v>24.5</v>
      </c>
    </row>
    <row r="26" spans="2:8" x14ac:dyDescent="0.2">
      <c r="B26" s="72">
        <v>22</v>
      </c>
      <c r="C26" s="73" t="s">
        <v>58</v>
      </c>
      <c r="D26" s="74" t="s">
        <v>153</v>
      </c>
      <c r="E26" s="75">
        <f>Table5[[#This Row],[KOPVĒRTĒJUMS]]</f>
        <v>0</v>
      </c>
      <c r="F26" s="76">
        <v>0</v>
      </c>
      <c r="G26" s="73">
        <v>0</v>
      </c>
      <c r="H26" s="77">
        <f>Table5[[#This Row],[KVALIFIKĀCIJA]]+Table5[[#This Row],[FINĀLS]]</f>
        <v>0</v>
      </c>
    </row>
    <row r="27" spans="2:8" x14ac:dyDescent="0.2">
      <c r="B27" s="72">
        <v>23</v>
      </c>
      <c r="C27" s="73" t="s">
        <v>172</v>
      </c>
      <c r="D27" s="74" t="s">
        <v>173</v>
      </c>
      <c r="E27" s="75">
        <f>Table5[[#This Row],[KOPVĒRTĒJUMS]]</f>
        <v>0</v>
      </c>
      <c r="F27" s="76">
        <v>0</v>
      </c>
      <c r="G27" s="73">
        <v>0</v>
      </c>
      <c r="H27" s="77">
        <f>Table5[[#This Row],[KVALIFIKĀCIJA]]+Table5[[#This Row],[FINĀLS]]</f>
        <v>0</v>
      </c>
    </row>
  </sheetData>
  <mergeCells count="2">
    <mergeCell ref="F2:H2"/>
    <mergeCell ref="F3:H3"/>
  </mergeCells>
  <conditionalFormatting sqref="C5:C27">
    <cfRule type="duplicateValues" dxfId="3" priority="36"/>
    <cfRule type="duplicateValues" dxfId="2" priority="37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DA24-DBE7-0440-A45B-699F8AAA898D}">
  <dimension ref="B1:Q29"/>
  <sheetViews>
    <sheetView tabSelected="1" workbookViewId="0">
      <selection activeCell="F56" sqref="F5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17" customWidth="1"/>
    <col min="4" max="4" width="25.33203125" style="1" customWidth="1"/>
    <col min="5" max="5" width="11.33203125" style="1" customWidth="1"/>
    <col min="6" max="6" width="13.33203125" style="117" customWidth="1"/>
    <col min="7" max="8" width="13.33203125" style="1" customWidth="1"/>
    <col min="9" max="9" width="13.33203125" style="117" customWidth="1"/>
    <col min="10" max="11" width="13.33203125" style="1" customWidth="1"/>
    <col min="12" max="12" width="13.33203125" style="117" customWidth="1"/>
    <col min="13" max="14" width="13.33203125" style="1" customWidth="1"/>
    <col min="15" max="15" width="13.33203125" style="117" customWidth="1"/>
    <col min="16" max="17" width="13.33203125" style="1" customWidth="1"/>
    <col min="18" max="18" width="21.5" style="1" bestFit="1" customWidth="1"/>
    <col min="19" max="19" width="18.33203125" style="1" customWidth="1"/>
    <col min="20" max="16384" width="8.83203125" style="1"/>
  </cols>
  <sheetData>
    <row r="1" spans="2:17" ht="17" x14ac:dyDescent="0.2">
      <c r="D1" s="122"/>
    </row>
    <row r="2" spans="2:17" ht="16" x14ac:dyDescent="0.2">
      <c r="E2" s="121"/>
    </row>
    <row r="3" spans="2:17" ht="17" x14ac:dyDescent="0.2">
      <c r="B3" s="66"/>
      <c r="D3" s="122" t="s">
        <v>27</v>
      </c>
      <c r="F3" s="144" t="s">
        <v>40</v>
      </c>
      <c r="G3" s="145"/>
      <c r="H3" s="146"/>
      <c r="I3" s="144" t="s">
        <v>114</v>
      </c>
      <c r="J3" s="145"/>
      <c r="K3" s="146"/>
      <c r="L3" s="144" t="s">
        <v>117</v>
      </c>
      <c r="M3" s="145"/>
      <c r="N3" s="146"/>
      <c r="O3" s="144" t="s">
        <v>203</v>
      </c>
      <c r="P3" s="145"/>
      <c r="Q3" s="146"/>
    </row>
    <row r="4" spans="2:17" x14ac:dyDescent="0.2">
      <c r="B4" s="106"/>
      <c r="C4" s="106"/>
      <c r="D4" s="68"/>
      <c r="E4" s="68"/>
      <c r="F4" s="147" t="s">
        <v>46</v>
      </c>
      <c r="G4" s="125"/>
      <c r="H4" s="148"/>
      <c r="I4" s="147" t="s">
        <v>113</v>
      </c>
      <c r="J4" s="125"/>
      <c r="K4" s="148"/>
      <c r="L4" s="147" t="s">
        <v>118</v>
      </c>
      <c r="M4" s="125"/>
      <c r="N4" s="148"/>
      <c r="O4" s="147" t="s">
        <v>204</v>
      </c>
      <c r="P4" s="125"/>
      <c r="Q4" s="148"/>
    </row>
    <row r="5" spans="2:17" s="8" customFormat="1" ht="30" x14ac:dyDescent="0.2">
      <c r="B5" s="106" t="s">
        <v>41</v>
      </c>
      <c r="C5" s="106" t="s">
        <v>31</v>
      </c>
      <c r="D5" s="106" t="s">
        <v>42</v>
      </c>
      <c r="E5" s="69" t="s">
        <v>43</v>
      </c>
      <c r="F5" s="70" t="s">
        <v>3</v>
      </c>
      <c r="G5" s="37" t="s">
        <v>11</v>
      </c>
      <c r="H5" s="71" t="s">
        <v>44</v>
      </c>
      <c r="I5" s="70" t="s">
        <v>110</v>
      </c>
      <c r="J5" s="37" t="s">
        <v>111</v>
      </c>
      <c r="K5" s="71" t="s">
        <v>112</v>
      </c>
      <c r="L5" s="70" t="s">
        <v>119</v>
      </c>
      <c r="M5" s="37" t="s">
        <v>120</v>
      </c>
      <c r="N5" s="71" t="s">
        <v>121</v>
      </c>
      <c r="O5" s="70" t="s">
        <v>200</v>
      </c>
      <c r="P5" s="37" t="s">
        <v>201</v>
      </c>
      <c r="Q5" s="71" t="s">
        <v>202</v>
      </c>
    </row>
    <row r="6" spans="2:17" x14ac:dyDescent="0.2">
      <c r="B6" s="72">
        <v>1</v>
      </c>
      <c r="C6" s="73" t="s">
        <v>64</v>
      </c>
      <c r="D6" s="74" t="s">
        <v>18</v>
      </c>
      <c r="E6" s="75">
        <f>Table54[[#This Row],[KOPVĒRTĒJUMS]]+Table54[[#This Row],[KOPVĒRTĒJUMS ]]+Table54[[#This Row],[KOPVĒRTĒJUMS   ]]+Table54[[#This Row],[KOPVĒRTĒJUMS  ]]</f>
        <v>318</v>
      </c>
      <c r="F6" s="76">
        <v>6</v>
      </c>
      <c r="G6" s="73">
        <v>69</v>
      </c>
      <c r="H6" s="77">
        <f>Table54[[#This Row],[KVALIFIKĀCIJA]]+Table54[[#This Row],[FINĀLS]]</f>
        <v>75</v>
      </c>
      <c r="I6" s="76">
        <v>10</v>
      </c>
      <c r="J6" s="73">
        <v>54</v>
      </c>
      <c r="K6" s="77">
        <f>Table54[[#This Row],[KVALIFIKĀCIJA ]]+Table54[[#This Row],[FINĀLS ]]</f>
        <v>64</v>
      </c>
      <c r="L6" s="76">
        <v>12</v>
      </c>
      <c r="M6" s="73">
        <v>88</v>
      </c>
      <c r="N6" s="77">
        <f>Table54[[#This Row],[KVALIFIKĀCIJA  ]]+Table54[[#This Row],[FINĀLS  ]]</f>
        <v>100</v>
      </c>
      <c r="O6" s="76">
        <v>10</v>
      </c>
      <c r="P6" s="73">
        <v>69</v>
      </c>
      <c r="Q6" s="77">
        <f>Table54[[#This Row],[KVALIFIKĀCIJA   ]]+Table54[[#This Row],[FINĀLS   ]]</f>
        <v>79</v>
      </c>
    </row>
    <row r="7" spans="2:17" x14ac:dyDescent="0.2">
      <c r="B7" s="72">
        <v>2</v>
      </c>
      <c r="C7" s="73" t="s">
        <v>25</v>
      </c>
      <c r="D7" s="74" t="s">
        <v>19</v>
      </c>
      <c r="E7" s="75">
        <f>Table54[[#This Row],[KOPVĒRTĒJUMS]]+Table54[[#This Row],[KOPVĒRTĒJUMS ]]+Table54[[#This Row],[KOPVĒRTĒJUMS   ]]+Table54[[#This Row],[KOPVĒRTĒJUMS  ]]</f>
        <v>295.5</v>
      </c>
      <c r="F7" s="76">
        <v>1</v>
      </c>
      <c r="G7" s="73">
        <v>54</v>
      </c>
      <c r="H7" s="77">
        <f>Table54[[#This Row],[KVALIFIKĀCIJA]]+Table54[[#This Row],[FINĀLS]]</f>
        <v>55</v>
      </c>
      <c r="I7" s="76">
        <v>4</v>
      </c>
      <c r="J7" s="73">
        <v>54</v>
      </c>
      <c r="K7" s="77">
        <f>Table54[[#This Row],[KVALIFIKĀCIJA ]]+Table54[[#This Row],[FINĀLS ]]</f>
        <v>58</v>
      </c>
      <c r="L7" s="76">
        <v>4</v>
      </c>
      <c r="M7" s="73">
        <v>78</v>
      </c>
      <c r="N7" s="77">
        <f>Table54[[#This Row],[KVALIFIKĀCIJA  ]]+Table54[[#This Row],[FINĀLS  ]]</f>
        <v>82</v>
      </c>
      <c r="O7" s="76">
        <v>0.5</v>
      </c>
      <c r="P7" s="73">
        <v>100</v>
      </c>
      <c r="Q7" s="77">
        <f>Table54[[#This Row],[KVALIFIKĀCIJA   ]]+Table54[[#This Row],[FINĀLS   ]]</f>
        <v>100.5</v>
      </c>
    </row>
    <row r="8" spans="2:17" x14ac:dyDescent="0.2">
      <c r="B8" s="72">
        <v>3</v>
      </c>
      <c r="C8" s="73" t="s">
        <v>26</v>
      </c>
      <c r="D8" s="74" t="s">
        <v>45</v>
      </c>
      <c r="E8" s="75">
        <f>Table54[[#This Row],[KOPVĒRTĒJUMS]]+Table54[[#This Row],[KOPVĒRTĒJUMS ]]+Table54[[#This Row],[KOPVĒRTĒJUMS   ]]+Table54[[#This Row],[KOPVĒRTĒJUMS  ]]</f>
        <v>281</v>
      </c>
      <c r="F8" s="76">
        <v>3</v>
      </c>
      <c r="G8" s="73">
        <v>88</v>
      </c>
      <c r="H8" s="77">
        <f>Table54[[#This Row],[KVALIFIKĀCIJA]]+Table54[[#This Row],[FINĀLS]]</f>
        <v>91</v>
      </c>
      <c r="I8" s="76">
        <v>2</v>
      </c>
      <c r="J8" s="73">
        <v>61</v>
      </c>
      <c r="K8" s="77">
        <f>Table54[[#This Row],[KVALIFIKĀCIJA ]]+Table54[[#This Row],[FINĀLS ]]</f>
        <v>63</v>
      </c>
      <c r="L8" s="76">
        <v>3</v>
      </c>
      <c r="M8" s="73">
        <v>69</v>
      </c>
      <c r="N8" s="77">
        <f>Table54[[#This Row],[KVALIFIKĀCIJA  ]]+Table54[[#This Row],[FINĀLS  ]]</f>
        <v>72</v>
      </c>
      <c r="O8" s="76">
        <v>1</v>
      </c>
      <c r="P8" s="73">
        <v>54</v>
      </c>
      <c r="Q8" s="77">
        <f>Table54[[#This Row],[KVALIFIKĀCIJA   ]]+Table54[[#This Row],[FINĀLS   ]]</f>
        <v>55</v>
      </c>
    </row>
    <row r="9" spans="2:17" x14ac:dyDescent="0.2">
      <c r="B9" s="72">
        <v>4</v>
      </c>
      <c r="C9" s="73" t="s">
        <v>67</v>
      </c>
      <c r="D9" s="74" t="s">
        <v>70</v>
      </c>
      <c r="E9" s="75">
        <f>Table54[[#This Row],[KOPVĒRTĒJUMS]]+Table54[[#This Row],[KOPVĒRTĒJUMS ]]+Table54[[#This Row],[KOPVĒRTĒJUMS   ]]+Table54[[#This Row],[KOPVĒRTĒJUMS  ]]</f>
        <v>267</v>
      </c>
      <c r="F9" s="76">
        <v>4</v>
      </c>
      <c r="G9" s="73">
        <v>61</v>
      </c>
      <c r="H9" s="77">
        <f>Table54[[#This Row],[KVALIFIKĀCIJA]]+Table54[[#This Row],[FINĀLS]]</f>
        <v>65</v>
      </c>
      <c r="I9" s="76">
        <v>6</v>
      </c>
      <c r="J9" s="73">
        <v>100</v>
      </c>
      <c r="K9" s="77">
        <f>Table54[[#This Row],[KVALIFIKĀCIJA ]]+Table54[[#This Row],[FINĀLS ]]</f>
        <v>106</v>
      </c>
      <c r="L9" s="76">
        <v>10</v>
      </c>
      <c r="M9" s="73">
        <v>61</v>
      </c>
      <c r="N9" s="77">
        <f>Table54[[#This Row],[KVALIFIKĀCIJA  ]]+Table54[[#This Row],[FINĀLS  ]]</f>
        <v>71</v>
      </c>
      <c r="O9" s="76">
        <v>1</v>
      </c>
      <c r="P9" s="73">
        <v>24</v>
      </c>
      <c r="Q9" s="77">
        <f>Table54[[#This Row],[KVALIFIKĀCIJA   ]]+Table54[[#This Row],[FINĀLS   ]]</f>
        <v>25</v>
      </c>
    </row>
    <row r="10" spans="2:17" x14ac:dyDescent="0.2">
      <c r="B10" s="72">
        <v>5</v>
      </c>
      <c r="C10" s="73" t="s">
        <v>84</v>
      </c>
      <c r="D10" s="74" t="s">
        <v>53</v>
      </c>
      <c r="E10" s="75">
        <f>Table54[[#This Row],[KOPVĒRTĒJUMS]]+Table54[[#This Row],[KOPVĒRTĒJUMS ]]+Table54[[#This Row],[KOPVĒRTĒJUMS   ]]+Table54[[#This Row],[KOPVĒRTĒJUMS  ]]</f>
        <v>250</v>
      </c>
      <c r="F10" s="76">
        <v>3</v>
      </c>
      <c r="G10" s="73">
        <v>61</v>
      </c>
      <c r="H10" s="77">
        <f>Table54[[#This Row],[KVALIFIKĀCIJA]]+Table54[[#This Row],[FINĀLS]]</f>
        <v>64</v>
      </c>
      <c r="I10" s="76">
        <v>2</v>
      </c>
      <c r="J10" s="73">
        <v>54</v>
      </c>
      <c r="K10" s="77">
        <f>Table54[[#This Row],[KVALIFIKĀCIJA ]]+Table54[[#This Row],[FINĀLS ]]</f>
        <v>56</v>
      </c>
      <c r="L10" s="76">
        <v>3</v>
      </c>
      <c r="M10" s="73">
        <v>61</v>
      </c>
      <c r="N10" s="77">
        <f>Table54[[#This Row],[KVALIFIKĀCIJA  ]]+Table54[[#This Row],[FINĀLS  ]]</f>
        <v>64</v>
      </c>
      <c r="O10" s="76">
        <v>12</v>
      </c>
      <c r="P10" s="73">
        <v>54</v>
      </c>
      <c r="Q10" s="77">
        <f>Table54[[#This Row],[KVALIFIKĀCIJA   ]]+Table54[[#This Row],[FINĀLS   ]]</f>
        <v>66</v>
      </c>
    </row>
    <row r="11" spans="2:17" x14ac:dyDescent="0.2">
      <c r="B11" s="72">
        <v>6</v>
      </c>
      <c r="C11" s="73" t="s">
        <v>69</v>
      </c>
      <c r="D11" s="74" t="s">
        <v>23</v>
      </c>
      <c r="E11" s="75">
        <f>Table54[[#This Row],[KOPVĒRTĒJUMS]]+Table54[[#This Row],[KOPVĒRTĒJUMS ]]+Table54[[#This Row],[KOPVĒRTĒJUMS   ]]+Table54[[#This Row],[KOPVĒRTĒJUMS  ]]</f>
        <v>244</v>
      </c>
      <c r="F11" s="76">
        <v>2</v>
      </c>
      <c r="G11" s="73">
        <v>24</v>
      </c>
      <c r="H11" s="77">
        <f>Table54[[#This Row],[KVALIFIKĀCIJA]]+Table54[[#This Row],[FINĀLS]]</f>
        <v>26</v>
      </c>
      <c r="I11" s="76">
        <v>1</v>
      </c>
      <c r="J11" s="73">
        <v>78</v>
      </c>
      <c r="K11" s="77">
        <f>Table54[[#This Row],[KVALIFIKĀCIJA ]]+Table54[[#This Row],[FINĀLS ]]</f>
        <v>79</v>
      </c>
      <c r="L11" s="76">
        <v>1</v>
      </c>
      <c r="M11" s="73">
        <v>54</v>
      </c>
      <c r="N11" s="77">
        <f>Table54[[#This Row],[KVALIFIKĀCIJA  ]]+Table54[[#This Row],[FINĀLS  ]]</f>
        <v>55</v>
      </c>
      <c r="O11" s="76">
        <v>6</v>
      </c>
      <c r="P11" s="73">
        <v>78</v>
      </c>
      <c r="Q11" s="77">
        <f>Table54[[#This Row],[KVALIFIKĀCIJA   ]]+Table54[[#This Row],[FINĀLS   ]]</f>
        <v>84</v>
      </c>
    </row>
    <row r="12" spans="2:17" x14ac:dyDescent="0.2">
      <c r="B12" s="72">
        <v>7</v>
      </c>
      <c r="C12" s="73" t="s">
        <v>58</v>
      </c>
      <c r="D12" s="74" t="s">
        <v>14</v>
      </c>
      <c r="E12" s="75">
        <f>Table54[[#This Row],[KOPVĒRTĒJUMS]]+Table54[[#This Row],[KOPVĒRTĒJUMS ]]+Table54[[#This Row],[KOPVĒRTĒJUMS   ]]+Table54[[#This Row],[KOPVĒRTĒJUMS  ]]</f>
        <v>197</v>
      </c>
      <c r="F12" s="76">
        <v>12</v>
      </c>
      <c r="G12" s="73">
        <v>54</v>
      </c>
      <c r="H12" s="77">
        <f>Table54[[#This Row],[KVALIFIKĀCIJA]]+Table54[[#This Row],[FINĀLS]]</f>
        <v>66</v>
      </c>
      <c r="I12" s="76">
        <v>3</v>
      </c>
      <c r="J12" s="73">
        <v>61</v>
      </c>
      <c r="K12" s="77">
        <f>Table54[[#This Row],[KVALIFIKĀCIJA ]]+Table54[[#This Row],[FINĀLS ]]</f>
        <v>64</v>
      </c>
      <c r="L12" s="76">
        <v>6</v>
      </c>
      <c r="M12" s="73">
        <v>61</v>
      </c>
      <c r="N12" s="77">
        <f>Table54[[#This Row],[KVALIFIKĀCIJA  ]]+Table54[[#This Row],[FINĀLS  ]]</f>
        <v>67</v>
      </c>
      <c r="O12" s="76">
        <v>0</v>
      </c>
      <c r="P12" s="73">
        <v>0</v>
      </c>
      <c r="Q12" s="77">
        <f>Table54[[#This Row],[KVALIFIKĀCIJA   ]]+Table54[[#This Row],[FINĀLS   ]]</f>
        <v>0</v>
      </c>
    </row>
    <row r="13" spans="2:17" x14ac:dyDescent="0.2">
      <c r="B13" s="72">
        <v>8</v>
      </c>
      <c r="C13" s="73" t="s">
        <v>62</v>
      </c>
      <c r="D13" s="74" t="s">
        <v>38</v>
      </c>
      <c r="E13" s="75">
        <f>Table54[[#This Row],[KOPVĒRTĒJUMS]]+Table54[[#This Row],[KOPVĒRTĒJUMS ]]+Table54[[#This Row],[KOPVĒRTĒJUMS   ]]+Table54[[#This Row],[KOPVĒRTĒJUMS  ]]</f>
        <v>181.5</v>
      </c>
      <c r="F13" s="76">
        <v>0.5</v>
      </c>
      <c r="G13" s="73">
        <v>61</v>
      </c>
      <c r="H13" s="77">
        <f>Table54[[#This Row],[KVALIFIKĀCIJA]]+Table54[[#This Row],[FINĀLS]]</f>
        <v>61.5</v>
      </c>
      <c r="I13" s="76">
        <v>8</v>
      </c>
      <c r="J13" s="73">
        <v>54</v>
      </c>
      <c r="K13" s="77">
        <f>Table54[[#This Row],[KVALIFIKĀCIJA ]]+Table54[[#This Row],[FINĀLS ]]</f>
        <v>62</v>
      </c>
      <c r="L13" s="76">
        <v>4</v>
      </c>
      <c r="M13" s="73">
        <v>54</v>
      </c>
      <c r="N13" s="77">
        <f>Table54[[#This Row],[KVALIFIKĀCIJA  ]]+Table54[[#This Row],[FINĀLS  ]]</f>
        <v>58</v>
      </c>
      <c r="O13" s="76"/>
      <c r="P13" s="73"/>
      <c r="Q13" s="77">
        <f>Table54[[#This Row],[KVALIFIKĀCIJA   ]]+Table54[[#This Row],[FINĀLS   ]]</f>
        <v>0</v>
      </c>
    </row>
    <row r="14" spans="2:17" x14ac:dyDescent="0.2">
      <c r="B14" s="72">
        <v>9</v>
      </c>
      <c r="C14" s="73" t="s">
        <v>59</v>
      </c>
      <c r="D14" s="74" t="s">
        <v>15</v>
      </c>
      <c r="E14" s="75">
        <f>Table54[[#This Row],[KOPVĒRTĒJUMS]]+Table54[[#This Row],[KOPVĒRTĒJUMS ]]+Table54[[#This Row],[KOPVĒRTĒJUMS   ]]+Table54[[#This Row],[KOPVĒRTĒJUMS  ]]</f>
        <v>175</v>
      </c>
      <c r="F14" s="76">
        <v>4</v>
      </c>
      <c r="G14" s="73">
        <v>54</v>
      </c>
      <c r="H14" s="77">
        <f>Table54[[#This Row],[KVALIFIKĀCIJA]]+Table54[[#This Row],[FINĀLS]]</f>
        <v>58</v>
      </c>
      <c r="I14" s="76">
        <v>12</v>
      </c>
      <c r="J14" s="73">
        <v>54</v>
      </c>
      <c r="K14" s="77">
        <f>Table54[[#This Row],[KVALIFIKĀCIJA ]]+Table54[[#This Row],[FINĀLS ]]</f>
        <v>66</v>
      </c>
      <c r="L14" s="76">
        <v>2</v>
      </c>
      <c r="M14" s="73">
        <v>24</v>
      </c>
      <c r="N14" s="77">
        <f>Table54[[#This Row],[KVALIFIKĀCIJA  ]]+Table54[[#This Row],[FINĀLS  ]]</f>
        <v>26</v>
      </c>
      <c r="O14" s="76">
        <v>1</v>
      </c>
      <c r="P14" s="73">
        <v>24</v>
      </c>
      <c r="Q14" s="77">
        <f>Table54[[#This Row],[KVALIFIKĀCIJA   ]]+Table54[[#This Row],[FINĀLS   ]]</f>
        <v>25</v>
      </c>
    </row>
    <row r="15" spans="2:17" x14ac:dyDescent="0.2">
      <c r="B15" s="72">
        <v>10</v>
      </c>
      <c r="C15" s="73" t="s">
        <v>75</v>
      </c>
      <c r="D15" s="74" t="s">
        <v>22</v>
      </c>
      <c r="E15" s="75">
        <f>Table54[[#This Row],[KOPVĒRTĒJUMS]]+Table54[[#This Row],[KOPVĒRTĒJUMS ]]+Table54[[#This Row],[KOPVĒRTĒJUMS   ]]+Table54[[#This Row],[KOPVĒRTĒJUMS  ]]</f>
        <v>162.5</v>
      </c>
      <c r="F15" s="76">
        <v>0.5</v>
      </c>
      <c r="G15" s="73">
        <v>54</v>
      </c>
      <c r="H15" s="77">
        <f>Table54[[#This Row],[KVALIFIKĀCIJA]]+Table54[[#This Row],[FINĀLS]]</f>
        <v>54.5</v>
      </c>
      <c r="I15" s="76"/>
      <c r="J15" s="73"/>
      <c r="K15" s="77">
        <f>Table54[[#This Row],[KVALIFIKĀCIJA ]]+Table54[[#This Row],[FINĀLS ]]</f>
        <v>0</v>
      </c>
      <c r="L15" s="76">
        <v>8</v>
      </c>
      <c r="M15" s="73">
        <v>100</v>
      </c>
      <c r="N15" s="77">
        <f>Table54[[#This Row],[KVALIFIKĀCIJA  ]]+Table54[[#This Row],[FINĀLS  ]]</f>
        <v>108</v>
      </c>
      <c r="O15" s="76"/>
      <c r="P15" s="73"/>
      <c r="Q15" s="77">
        <f>Table54[[#This Row],[KVALIFIKĀCIJA   ]]+Table54[[#This Row],[FINĀLS   ]]</f>
        <v>0</v>
      </c>
    </row>
    <row r="16" spans="2:17" x14ac:dyDescent="0.2">
      <c r="B16" s="72">
        <v>11</v>
      </c>
      <c r="C16" s="73" t="s">
        <v>60</v>
      </c>
      <c r="D16" s="74" t="s">
        <v>16</v>
      </c>
      <c r="E16" s="75">
        <f>Table54[[#This Row],[KOPVĒRTĒJUMS]]+Table54[[#This Row],[KOPVĒRTĒJUMS ]]+Table54[[#This Row],[KOPVĒRTĒJUMS   ]]+Table54[[#This Row],[KOPVĒRTĒJUMS  ]]</f>
        <v>149</v>
      </c>
      <c r="F16" s="76">
        <v>0</v>
      </c>
      <c r="G16" s="73">
        <v>0</v>
      </c>
      <c r="H16" s="77">
        <f>Table54[[#This Row],[KVALIFIKĀCIJA]]+Table54[[#This Row],[FINĀLS]]</f>
        <v>0</v>
      </c>
      <c r="I16" s="76">
        <v>1</v>
      </c>
      <c r="J16" s="73">
        <v>69</v>
      </c>
      <c r="K16" s="77">
        <f>Table54[[#This Row],[KVALIFIKĀCIJA ]]+Table54[[#This Row],[FINĀLS ]]</f>
        <v>70</v>
      </c>
      <c r="L16" s="76">
        <v>0.5</v>
      </c>
      <c r="M16" s="73">
        <v>24</v>
      </c>
      <c r="N16" s="77">
        <f>Table54[[#This Row],[KVALIFIKĀCIJA  ]]+Table54[[#This Row],[FINĀLS  ]]</f>
        <v>24.5</v>
      </c>
      <c r="O16" s="76">
        <v>0.5</v>
      </c>
      <c r="P16" s="73">
        <v>54</v>
      </c>
      <c r="Q16" s="77">
        <f>Table54[[#This Row],[KVALIFIKĀCIJA   ]]+Table54[[#This Row],[FINĀLS   ]]</f>
        <v>54.5</v>
      </c>
    </row>
    <row r="17" spans="2:17" x14ac:dyDescent="0.2">
      <c r="B17" s="72">
        <v>12</v>
      </c>
      <c r="C17" s="73" t="s">
        <v>65</v>
      </c>
      <c r="D17" s="74" t="s">
        <v>56</v>
      </c>
      <c r="E17" s="75">
        <f>Table54[[#This Row],[KOPVĒRTĒJUMS]]+Table54[[#This Row],[KOPVĒRTĒJUMS ]]+Table54[[#This Row],[KOPVĒRTĒJUMS   ]]+Table54[[#This Row],[KOPVĒRTĒJUMS  ]]</f>
        <v>143.5</v>
      </c>
      <c r="F17" s="76">
        <v>0</v>
      </c>
      <c r="G17" s="73">
        <v>0</v>
      </c>
      <c r="H17" s="77">
        <f>Table54[[#This Row],[KVALIFIKĀCIJA]]+Table54[[#This Row],[FINĀLS]]</f>
        <v>0</v>
      </c>
      <c r="I17" s="76">
        <v>1</v>
      </c>
      <c r="J17" s="73">
        <v>88</v>
      </c>
      <c r="K17" s="77">
        <f>Table54[[#This Row],[KVALIFIKĀCIJA ]]+Table54[[#This Row],[FINĀLS ]]</f>
        <v>89</v>
      </c>
      <c r="L17" s="76">
        <v>0.5</v>
      </c>
      <c r="M17" s="73">
        <v>54</v>
      </c>
      <c r="N17" s="77">
        <f>Table54[[#This Row],[KVALIFIKĀCIJA  ]]+Table54[[#This Row],[FINĀLS  ]]</f>
        <v>54.5</v>
      </c>
      <c r="O17" s="76"/>
      <c r="P17" s="73"/>
      <c r="Q17" s="77">
        <f>Table54[[#This Row],[KVALIFIKĀCIJA   ]]+Table54[[#This Row],[FINĀLS   ]]</f>
        <v>0</v>
      </c>
    </row>
    <row r="18" spans="2:17" x14ac:dyDescent="0.2">
      <c r="B18" s="72">
        <v>13</v>
      </c>
      <c r="C18" s="73" t="s">
        <v>68</v>
      </c>
      <c r="D18" s="74" t="s">
        <v>57</v>
      </c>
      <c r="E18" s="75">
        <f>Table54[[#This Row],[KOPVĒRTĒJUMS]]+Table54[[#This Row],[KOPVĒRTĒJUMS ]]+Table54[[#This Row],[KOPVĒRTĒJUMS   ]]+Table54[[#This Row],[KOPVĒRTĒJUMS  ]]</f>
        <v>136</v>
      </c>
      <c r="F18" s="76">
        <v>0</v>
      </c>
      <c r="G18" s="73">
        <v>0</v>
      </c>
      <c r="H18" s="77">
        <f>Table54[[#This Row],[KVALIFIKĀCIJA]]+Table54[[#This Row],[FINĀLS]]</f>
        <v>0</v>
      </c>
      <c r="I18" s="76">
        <v>3</v>
      </c>
      <c r="J18" s="73">
        <v>54</v>
      </c>
      <c r="K18" s="77">
        <f>Table54[[#This Row],[KVALIFIKĀCIJA ]]+Table54[[#This Row],[FINĀLS ]]</f>
        <v>57</v>
      </c>
      <c r="L18" s="76">
        <v>0.5</v>
      </c>
      <c r="M18" s="73">
        <v>54</v>
      </c>
      <c r="N18" s="77">
        <f>Table54[[#This Row],[KVALIFIKĀCIJA  ]]+Table54[[#This Row],[FINĀLS  ]]</f>
        <v>54.5</v>
      </c>
      <c r="O18" s="76">
        <v>0.5</v>
      </c>
      <c r="P18" s="73">
        <v>24</v>
      </c>
      <c r="Q18" s="77">
        <f>Table54[[#This Row],[KVALIFIKĀCIJA   ]]+Table54[[#This Row],[FINĀLS   ]]</f>
        <v>24.5</v>
      </c>
    </row>
    <row r="19" spans="2:17" x14ac:dyDescent="0.2">
      <c r="B19" s="72">
        <v>14</v>
      </c>
      <c r="C19" s="73" t="s">
        <v>71</v>
      </c>
      <c r="D19" s="74" t="s">
        <v>125</v>
      </c>
      <c r="E19" s="75">
        <f>Table54[[#This Row],[KOPVĒRTĒJUMS]]+Table54[[#This Row],[KOPVĒRTĒJUMS ]]+Table54[[#This Row],[KOPVĒRTĒJUMS   ]]+Table54[[#This Row],[KOPVĒRTĒJUMS  ]]</f>
        <v>121</v>
      </c>
      <c r="F19" s="76"/>
      <c r="G19" s="73"/>
      <c r="H19" s="77">
        <f>Table54[[#This Row],[KVALIFIKĀCIJA]]+Table54[[#This Row],[FINĀLS]]</f>
        <v>0</v>
      </c>
      <c r="I19" s="76"/>
      <c r="J19" s="73"/>
      <c r="K19" s="77">
        <f>Table54[[#This Row],[KVALIFIKĀCIJA ]]+Table54[[#This Row],[FINĀLS ]]</f>
        <v>0</v>
      </c>
      <c r="L19" s="76">
        <v>2</v>
      </c>
      <c r="M19" s="73">
        <v>54</v>
      </c>
      <c r="N19" s="77">
        <f>Table54[[#This Row],[KVALIFIKĀCIJA  ]]+Table54[[#This Row],[FINĀLS  ]]</f>
        <v>56</v>
      </c>
      <c r="O19" s="76">
        <v>4</v>
      </c>
      <c r="P19" s="73">
        <v>61</v>
      </c>
      <c r="Q19" s="77">
        <f>Table54[[#This Row],[KVALIFIKĀCIJA   ]]+Table54[[#This Row],[FINĀLS   ]]</f>
        <v>65</v>
      </c>
    </row>
    <row r="20" spans="2:17" x14ac:dyDescent="0.2">
      <c r="B20" s="72">
        <v>15</v>
      </c>
      <c r="C20" s="73" t="s">
        <v>66</v>
      </c>
      <c r="D20" s="74" t="s">
        <v>21</v>
      </c>
      <c r="E20" s="75">
        <f>Table54[[#This Row],[KOPVĒRTĒJUMS]]+Table54[[#This Row],[KOPVĒRTĒJUMS ]]+Table54[[#This Row],[KOPVĒRTĒJUMS   ]]+Table54[[#This Row],[KOPVĒRTĒJUMS  ]]</f>
        <v>110.5</v>
      </c>
      <c r="F20" s="76">
        <v>0.5</v>
      </c>
      <c r="G20" s="73">
        <v>54</v>
      </c>
      <c r="H20" s="77">
        <f>Table54[[#This Row],[KVALIFIKĀCIJA]]+Table54[[#This Row],[FINĀLS]]</f>
        <v>54.5</v>
      </c>
      <c r="I20" s="76">
        <v>2</v>
      </c>
      <c r="J20" s="73">
        <v>54</v>
      </c>
      <c r="K20" s="77">
        <f>Table54[[#This Row],[KVALIFIKĀCIJA ]]+Table54[[#This Row],[FINĀLS ]]</f>
        <v>56</v>
      </c>
      <c r="L20" s="76"/>
      <c r="M20" s="73"/>
      <c r="N20" s="77">
        <f>Table54[[#This Row],[KVALIFIKĀCIJA  ]]+Table54[[#This Row],[FINĀLS  ]]</f>
        <v>0</v>
      </c>
      <c r="O20" s="76"/>
      <c r="P20" s="73"/>
      <c r="Q20" s="77">
        <f>Table54[[#This Row],[KVALIFIKĀCIJA   ]]+Table54[[#This Row],[FINĀLS   ]]</f>
        <v>0</v>
      </c>
    </row>
    <row r="21" spans="2:17" x14ac:dyDescent="0.2">
      <c r="B21" s="72">
        <v>16</v>
      </c>
      <c r="C21" s="73" t="s">
        <v>77</v>
      </c>
      <c r="D21" s="74" t="s">
        <v>20</v>
      </c>
      <c r="E21" s="75">
        <f>Table54[[#This Row],[KOPVĒRTĒJUMS]]+Table54[[#This Row],[KOPVĒRTĒJUMS ]]+Table54[[#This Row],[KOPVĒRTĒJUMS   ]]+Table54[[#This Row],[KOPVĒRTĒJUMS  ]]</f>
        <v>87.5</v>
      </c>
      <c r="F21" s="76">
        <v>0</v>
      </c>
      <c r="G21" s="73">
        <v>0</v>
      </c>
      <c r="H21" s="77">
        <f>Table54[[#This Row],[KVALIFIKĀCIJA]]+Table54[[#This Row],[FINĀLS]]</f>
        <v>0</v>
      </c>
      <c r="I21" s="76">
        <v>2</v>
      </c>
      <c r="J21" s="73">
        <v>61</v>
      </c>
      <c r="K21" s="77">
        <f>Table54[[#This Row],[KVALIFIKĀCIJA ]]+Table54[[#This Row],[FINĀLS ]]</f>
        <v>63</v>
      </c>
      <c r="L21" s="76">
        <v>0.5</v>
      </c>
      <c r="M21" s="73">
        <v>24</v>
      </c>
      <c r="N21" s="77">
        <f>Table54[[#This Row],[KVALIFIKĀCIJA  ]]+Table54[[#This Row],[FINĀLS  ]]</f>
        <v>24.5</v>
      </c>
      <c r="O21" s="76"/>
      <c r="P21" s="73"/>
      <c r="Q21" s="77">
        <f>Table54[[#This Row],[KVALIFIKĀCIJA   ]]+Table54[[#This Row],[FINĀLS   ]]</f>
        <v>0</v>
      </c>
    </row>
    <row r="22" spans="2:17" s="35" customFormat="1" x14ac:dyDescent="0.2">
      <c r="B22" s="72">
        <v>17</v>
      </c>
      <c r="C22" s="73" t="s">
        <v>78</v>
      </c>
      <c r="D22" s="74" t="s">
        <v>39</v>
      </c>
      <c r="E22" s="75">
        <f>Table54[[#This Row],[KOPVĒRTĒJUMS]]+Table54[[#This Row],[KOPVĒRTĒJUMS ]]+Table54[[#This Row],[KOPVĒRTĒJUMS   ]]+Table54[[#This Row],[KOPVĒRTĒJUMS  ]]</f>
        <v>81</v>
      </c>
      <c r="F22" s="76">
        <v>2</v>
      </c>
      <c r="G22" s="73">
        <v>24</v>
      </c>
      <c r="H22" s="77">
        <f>Table54[[#This Row],[KVALIFIKĀCIJA]]+Table54[[#This Row],[FINĀLS]]</f>
        <v>26</v>
      </c>
      <c r="I22" s="76">
        <v>1</v>
      </c>
      <c r="J22" s="73">
        <v>54</v>
      </c>
      <c r="K22" s="77">
        <f>Table54[[#This Row],[KVALIFIKĀCIJA ]]+Table54[[#This Row],[FINĀLS ]]</f>
        <v>55</v>
      </c>
      <c r="L22" s="76"/>
      <c r="M22" s="73"/>
      <c r="N22" s="77">
        <f>Table54[[#This Row],[KVALIFIKĀCIJA  ]]+Table54[[#This Row],[FINĀLS  ]]</f>
        <v>0</v>
      </c>
      <c r="O22" s="76"/>
      <c r="P22" s="73"/>
      <c r="Q22" s="77">
        <f>Table54[[#This Row],[KVALIFIKĀCIJA   ]]+Table54[[#This Row],[FINĀLS   ]]</f>
        <v>0</v>
      </c>
    </row>
    <row r="23" spans="2:17" x14ac:dyDescent="0.2">
      <c r="B23" s="72">
        <v>18</v>
      </c>
      <c r="C23" s="73" t="s">
        <v>122</v>
      </c>
      <c r="D23" s="74" t="s">
        <v>108</v>
      </c>
      <c r="E23" s="75">
        <f>Table54[[#This Row],[KOPVĒRTĒJUMS]]+Table54[[#This Row],[KOPVĒRTĒJUMS ]]+Table54[[#This Row],[KOPVĒRTĒJUMS   ]]+Table54[[#This Row],[KOPVĒRTĒJUMS  ]]</f>
        <v>54.5</v>
      </c>
      <c r="F23" s="76"/>
      <c r="G23" s="73"/>
      <c r="H23" s="77">
        <f>Table54[[#This Row],[KVALIFIKĀCIJA]]+Table54[[#This Row],[FINĀLS]]</f>
        <v>0</v>
      </c>
      <c r="I23" s="76"/>
      <c r="J23" s="73"/>
      <c r="K23" s="77">
        <f>Table54[[#This Row],[KVALIFIKĀCIJA ]]+Table54[[#This Row],[FINĀLS ]]</f>
        <v>0</v>
      </c>
      <c r="L23" s="76">
        <v>0.5</v>
      </c>
      <c r="M23" s="73">
        <v>54</v>
      </c>
      <c r="N23" s="77">
        <f>Table54[[#This Row],[KVALIFIKĀCIJA  ]]+Table54[[#This Row],[FINĀLS  ]]</f>
        <v>54.5</v>
      </c>
      <c r="O23" s="76"/>
      <c r="P23" s="73"/>
      <c r="Q23" s="77">
        <f>Table54[[#This Row],[KVALIFIKĀCIJA   ]]+Table54[[#This Row],[FINĀLS   ]]</f>
        <v>0</v>
      </c>
    </row>
    <row r="24" spans="2:17" x14ac:dyDescent="0.2">
      <c r="B24" s="72">
        <v>19</v>
      </c>
      <c r="C24" s="73" t="s">
        <v>76</v>
      </c>
      <c r="D24" s="74" t="s">
        <v>54</v>
      </c>
      <c r="E24" s="75">
        <f>Table54[[#This Row],[KOPVĒRTĒJUMS]]+Table54[[#This Row],[KOPVĒRTĒJUMS ]]+Table54[[#This Row],[KOPVĒRTĒJUMS   ]]+Table54[[#This Row],[KOPVĒRTĒJUMS  ]]</f>
        <v>49</v>
      </c>
      <c r="F24" s="76">
        <v>0.5</v>
      </c>
      <c r="G24" s="73">
        <v>24</v>
      </c>
      <c r="H24" s="77">
        <f>Table54[[#This Row],[KVALIFIKĀCIJA]]+Table54[[#This Row],[FINĀLS]]</f>
        <v>24.5</v>
      </c>
      <c r="I24" s="76">
        <v>0.5</v>
      </c>
      <c r="J24" s="73">
        <v>24</v>
      </c>
      <c r="K24" s="77">
        <f>Table54[[#This Row],[KVALIFIKĀCIJA ]]+Table54[[#This Row],[FINĀLS ]]</f>
        <v>24.5</v>
      </c>
      <c r="L24" s="76"/>
      <c r="M24" s="73"/>
      <c r="N24" s="77">
        <f>Table54[[#This Row],[KVALIFIKĀCIJA  ]]+Table54[[#This Row],[FINĀLS  ]]</f>
        <v>0</v>
      </c>
      <c r="O24" s="76"/>
      <c r="P24" s="73"/>
      <c r="Q24" s="77">
        <f>Table54[[#This Row],[KVALIFIKĀCIJA   ]]+Table54[[#This Row],[FINĀLS   ]]</f>
        <v>0</v>
      </c>
    </row>
    <row r="25" spans="2:17" s="35" customFormat="1" x14ac:dyDescent="0.2">
      <c r="B25" s="72">
        <v>20</v>
      </c>
      <c r="C25" s="73" t="s">
        <v>61</v>
      </c>
      <c r="D25" s="74" t="s">
        <v>17</v>
      </c>
      <c r="E25" s="75">
        <f>Table54[[#This Row],[KOPVĒRTĒJUMS]]+Table54[[#This Row],[KOPVĒRTĒJUMS ]]+Table54[[#This Row],[KOPVĒRTĒJUMS   ]]+Table54[[#This Row],[KOPVĒRTĒJUMS  ]]</f>
        <v>24.5</v>
      </c>
      <c r="F25" s="76"/>
      <c r="G25" s="73"/>
      <c r="H25" s="77">
        <f>Table54[[#This Row],[KVALIFIKĀCIJA]]+Table54[[#This Row],[FINĀLS]]</f>
        <v>0</v>
      </c>
      <c r="I25" s="76">
        <v>0.5</v>
      </c>
      <c r="J25" s="73">
        <v>24</v>
      </c>
      <c r="K25" s="77">
        <f>Table54[[#This Row],[KVALIFIKĀCIJA ]]+Table54[[#This Row],[FINĀLS ]]</f>
        <v>24.5</v>
      </c>
      <c r="L25" s="76"/>
      <c r="M25" s="73"/>
      <c r="N25" s="77">
        <f>Table54[[#This Row],[KVALIFIKĀCIJA  ]]+Table54[[#This Row],[FINĀLS  ]]</f>
        <v>0</v>
      </c>
      <c r="O25" s="76"/>
      <c r="P25" s="73"/>
      <c r="Q25" s="77">
        <f>Table54[[#This Row],[KVALIFIKĀCIJA   ]]+Table54[[#This Row],[FINĀLS   ]]</f>
        <v>0</v>
      </c>
    </row>
    <row r="26" spans="2:17" ht="15" customHeight="1" x14ac:dyDescent="0.2">
      <c r="B26" s="72">
        <v>21</v>
      </c>
      <c r="C26" s="73" t="s">
        <v>116</v>
      </c>
      <c r="D26" s="74" t="s">
        <v>115</v>
      </c>
      <c r="E26" s="75">
        <f>Table54[[#This Row],[KOPVĒRTĒJUMS]]+Table54[[#This Row],[KOPVĒRTĒJUMS ]]+Table54[[#This Row],[KOPVĒRTĒJUMS   ]]+Table54[[#This Row],[KOPVĒRTĒJUMS  ]]</f>
        <v>24.5</v>
      </c>
      <c r="F26" s="76"/>
      <c r="G26" s="73"/>
      <c r="H26" s="77">
        <f>Table54[[#This Row],[KVALIFIKĀCIJA]]+Table54[[#This Row],[FINĀLS]]</f>
        <v>0</v>
      </c>
      <c r="I26" s="76"/>
      <c r="J26" s="73"/>
      <c r="K26" s="77">
        <f>Table54[[#This Row],[KVALIFIKĀCIJA ]]+Table54[[#This Row],[FINĀLS ]]</f>
        <v>0</v>
      </c>
      <c r="L26" s="76">
        <v>0.5</v>
      </c>
      <c r="M26" s="73">
        <v>24</v>
      </c>
      <c r="N26" s="77">
        <f>Table54[[#This Row],[KVALIFIKĀCIJA  ]]+Table54[[#This Row],[FINĀLS  ]]</f>
        <v>24.5</v>
      </c>
      <c r="O26" s="76"/>
      <c r="P26" s="73"/>
      <c r="Q26" s="77">
        <f>Table54[[#This Row],[KVALIFIKĀCIJA   ]]+Table54[[#This Row],[FINĀLS   ]]</f>
        <v>0</v>
      </c>
    </row>
    <row r="27" spans="2:17" ht="15" customHeight="1" x14ac:dyDescent="0.2">
      <c r="B27" s="72">
        <v>22</v>
      </c>
      <c r="C27" s="73" t="s">
        <v>63</v>
      </c>
      <c r="D27" s="74" t="s">
        <v>55</v>
      </c>
      <c r="E27" s="75">
        <f>Table54[[#This Row],[KOPVĒRTĒJUMS]]+Table54[[#This Row],[KOPVĒRTĒJUMS ]]+Table54[[#This Row],[KOPVĒRTĒJUMS   ]]+Table54[[#This Row],[KOPVĒRTĒJUMS  ]]</f>
        <v>0</v>
      </c>
      <c r="F27" s="76">
        <v>0</v>
      </c>
      <c r="G27" s="73">
        <v>0</v>
      </c>
      <c r="H27" s="77">
        <f>Table54[[#This Row],[KVALIFIKĀCIJA]]+Table54[[#This Row],[FINĀLS]]</f>
        <v>0</v>
      </c>
      <c r="I27" s="76"/>
      <c r="J27" s="73"/>
      <c r="K27" s="77">
        <f>Table54[[#This Row],[KVALIFIKĀCIJA ]]+Table54[[#This Row],[FINĀLS ]]</f>
        <v>0</v>
      </c>
      <c r="L27" s="76"/>
      <c r="M27" s="73"/>
      <c r="N27" s="77">
        <f>Table54[[#This Row],[KVALIFIKĀCIJA  ]]+Table54[[#This Row],[FINĀLS  ]]</f>
        <v>0</v>
      </c>
      <c r="O27" s="76"/>
      <c r="P27" s="73"/>
      <c r="Q27" s="77">
        <f>Table54[[#This Row],[KVALIFIKĀCIJA   ]]+Table54[[#This Row],[FINĀLS   ]]</f>
        <v>0</v>
      </c>
    </row>
    <row r="28" spans="2:17" ht="15" customHeight="1" x14ac:dyDescent="0.2">
      <c r="B28" s="72">
        <v>23</v>
      </c>
      <c r="C28" s="73" t="s">
        <v>73</v>
      </c>
      <c r="D28" s="74" t="s">
        <v>74</v>
      </c>
      <c r="E28" s="75">
        <f>Table54[[#This Row],[KOPVĒRTĒJUMS]]+Table54[[#This Row],[KOPVĒRTĒJUMS ]]+Table54[[#This Row],[KOPVĒRTĒJUMS   ]]+Table54[[#This Row],[KOPVĒRTĒJUMS  ]]</f>
        <v>0</v>
      </c>
      <c r="F28" s="76"/>
      <c r="G28" s="73"/>
      <c r="H28" s="77">
        <f>Table54[[#This Row],[KVALIFIKĀCIJA]]+Table54[[#This Row],[FINĀLS]]</f>
        <v>0</v>
      </c>
      <c r="I28" s="76">
        <v>0</v>
      </c>
      <c r="J28" s="73">
        <v>0</v>
      </c>
      <c r="K28" s="77">
        <f>Table54[[#This Row],[KVALIFIKĀCIJA ]]+Table54[[#This Row],[FINĀLS ]]</f>
        <v>0</v>
      </c>
      <c r="L28" s="76"/>
      <c r="M28" s="73"/>
      <c r="N28" s="77">
        <f>Table54[[#This Row],[KVALIFIKĀCIJA  ]]+Table54[[#This Row],[FINĀLS  ]]</f>
        <v>0</v>
      </c>
      <c r="O28" s="76"/>
      <c r="P28" s="73"/>
      <c r="Q28" s="77">
        <f>Table54[[#This Row],[KVALIFIKĀCIJA   ]]+Table54[[#This Row],[FINĀLS   ]]</f>
        <v>0</v>
      </c>
    </row>
    <row r="29" spans="2:17" ht="15" customHeight="1" x14ac:dyDescent="0.2">
      <c r="B29" s="72">
        <v>24</v>
      </c>
      <c r="C29" s="73" t="s">
        <v>123</v>
      </c>
      <c r="D29" s="74" t="s">
        <v>24</v>
      </c>
      <c r="E29" s="75">
        <f>Table54[[#This Row],[KOPVĒRTĒJUMS]]+Table54[[#This Row],[KOPVĒRTĒJUMS ]]+Table54[[#This Row],[KOPVĒRTĒJUMS   ]]+Table54[[#This Row],[KOPVĒRTĒJUMS  ]]</f>
        <v>0</v>
      </c>
      <c r="F29" s="76"/>
      <c r="G29" s="73"/>
      <c r="H29" s="77">
        <f>Table54[[#This Row],[KVALIFIKĀCIJA]]+Table54[[#This Row],[FINĀLS]]</f>
        <v>0</v>
      </c>
      <c r="I29" s="76"/>
      <c r="J29" s="73"/>
      <c r="K29" s="77">
        <f>Table54[[#This Row],[KVALIFIKĀCIJA ]]+Table54[[#This Row],[FINĀLS ]]</f>
        <v>0</v>
      </c>
      <c r="L29" s="76">
        <v>0</v>
      </c>
      <c r="M29" s="73"/>
      <c r="N29" s="77">
        <f>Table54[[#This Row],[KVALIFIKĀCIJA  ]]+Table54[[#This Row],[FINĀLS  ]]</f>
        <v>0</v>
      </c>
      <c r="O29" s="76"/>
      <c r="P29" s="73"/>
      <c r="Q29" s="77">
        <f>Table54[[#This Row],[KVALIFIKĀCIJA   ]]+Table54[[#This Row],[FINĀLS   ]]</f>
        <v>0</v>
      </c>
    </row>
  </sheetData>
  <mergeCells count="8">
    <mergeCell ref="F3:H3"/>
    <mergeCell ref="I3:K3"/>
    <mergeCell ref="O3:Q3"/>
    <mergeCell ref="F4:H4"/>
    <mergeCell ref="I4:K4"/>
    <mergeCell ref="O4:Q4"/>
    <mergeCell ref="L3:N3"/>
    <mergeCell ref="L4:N4"/>
  </mergeCells>
  <conditionalFormatting sqref="C6:C29">
    <cfRule type="duplicateValues" dxfId="1" priority="78"/>
    <cfRule type="duplicateValues" dxfId="0" priority="79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2:K14"/>
  <sheetViews>
    <sheetView workbookViewId="0">
      <selection activeCell="B3" sqref="B3"/>
    </sheetView>
  </sheetViews>
  <sheetFormatPr baseColWidth="10" defaultColWidth="8.83203125" defaultRowHeight="15" x14ac:dyDescent="0.2"/>
  <cols>
    <col min="2" max="2" width="30" customWidth="1"/>
    <col min="3" max="3" width="9.83203125" style="43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44"/>
      <c r="B2" s="45" t="s">
        <v>205</v>
      </c>
      <c r="C2" s="46"/>
      <c r="D2" s="44"/>
      <c r="E2" s="44"/>
      <c r="F2" s="44"/>
      <c r="G2" s="44"/>
      <c r="H2" s="44"/>
      <c r="I2" s="44"/>
      <c r="J2" s="44"/>
    </row>
    <row r="3" spans="1:11" ht="16" thickBot="1" x14ac:dyDescent="0.25"/>
    <row r="4" spans="1:11" ht="16" thickBot="1" x14ac:dyDescent="0.25">
      <c r="A4" s="47" t="s">
        <v>30</v>
      </c>
      <c r="B4" s="48" t="s">
        <v>12</v>
      </c>
      <c r="C4" s="49" t="s">
        <v>31</v>
      </c>
      <c r="D4" s="50" t="s">
        <v>2</v>
      </c>
      <c r="E4" s="49" t="s">
        <v>32</v>
      </c>
      <c r="F4" s="51" t="s">
        <v>33</v>
      </c>
      <c r="G4" s="51" t="s">
        <v>34</v>
      </c>
      <c r="H4" s="51" t="s">
        <v>35</v>
      </c>
      <c r="I4" s="51" t="s">
        <v>36</v>
      </c>
      <c r="J4" s="51" t="s">
        <v>37</v>
      </c>
      <c r="K4" s="52" t="s">
        <v>1</v>
      </c>
    </row>
    <row r="5" spans="1:11" ht="15" customHeight="1" x14ac:dyDescent="0.2">
      <c r="A5" s="182">
        <v>1</v>
      </c>
      <c r="B5" s="177" t="s">
        <v>126</v>
      </c>
      <c r="C5" s="53" t="s">
        <v>67</v>
      </c>
      <c r="D5" s="54" t="s">
        <v>70</v>
      </c>
      <c r="E5" s="55" t="s">
        <v>13</v>
      </c>
      <c r="F5" s="160">
        <v>65</v>
      </c>
      <c r="G5" s="160">
        <v>106</v>
      </c>
      <c r="H5" s="160">
        <v>71</v>
      </c>
      <c r="I5" s="160">
        <v>25</v>
      </c>
      <c r="J5" s="57"/>
      <c r="K5" s="154">
        <f>SUM(F9:J9)</f>
        <v>585</v>
      </c>
    </row>
    <row r="6" spans="1:11" ht="15" customHeight="1" x14ac:dyDescent="0.2">
      <c r="A6" s="183"/>
      <c r="B6" s="178"/>
      <c r="C6" s="53" t="s">
        <v>64</v>
      </c>
      <c r="D6" s="54" t="s">
        <v>18</v>
      </c>
      <c r="E6" s="55" t="s">
        <v>13</v>
      </c>
      <c r="F6" s="160">
        <v>75</v>
      </c>
      <c r="G6" s="160">
        <v>64</v>
      </c>
      <c r="H6" s="160">
        <v>100</v>
      </c>
      <c r="I6" s="160">
        <v>79</v>
      </c>
      <c r="J6" s="56"/>
      <c r="K6" s="154"/>
    </row>
    <row r="7" spans="1:11" ht="15" customHeight="1" x14ac:dyDescent="0.2">
      <c r="A7" s="184"/>
      <c r="B7" s="179"/>
      <c r="C7" s="53" t="s">
        <v>68</v>
      </c>
      <c r="D7" s="58" t="s">
        <v>57</v>
      </c>
      <c r="E7" s="55" t="s">
        <v>13</v>
      </c>
      <c r="F7" s="56">
        <v>0</v>
      </c>
      <c r="G7" s="56">
        <v>57</v>
      </c>
      <c r="H7" s="56">
        <v>54.5</v>
      </c>
      <c r="I7" s="56">
        <v>24.5</v>
      </c>
      <c r="J7" s="56"/>
      <c r="K7" s="155"/>
    </row>
    <row r="8" spans="1:11" ht="15" customHeight="1" x14ac:dyDescent="0.2">
      <c r="A8" s="185"/>
      <c r="B8" s="180"/>
      <c r="C8" s="53"/>
      <c r="D8" s="59"/>
      <c r="E8" s="55"/>
      <c r="F8" s="56"/>
      <c r="G8" s="56"/>
      <c r="H8" s="56"/>
      <c r="I8" s="56"/>
      <c r="J8" s="56"/>
      <c r="K8" s="156"/>
    </row>
    <row r="9" spans="1:11" ht="16" customHeight="1" thickBot="1" x14ac:dyDescent="0.25">
      <c r="A9" s="186"/>
      <c r="B9" s="181"/>
      <c r="C9" s="60"/>
      <c r="D9" s="61"/>
      <c r="E9" s="61"/>
      <c r="F9" s="62">
        <f>F6+F5</f>
        <v>140</v>
      </c>
      <c r="G9" s="62">
        <f>G6+G5</f>
        <v>170</v>
      </c>
      <c r="H9" s="62">
        <f>H6+H5</f>
        <v>171</v>
      </c>
      <c r="I9" s="62">
        <f>I6+I5</f>
        <v>104</v>
      </c>
      <c r="J9" s="62"/>
      <c r="K9" s="157"/>
    </row>
    <row r="10" spans="1:11" ht="15" customHeight="1" x14ac:dyDescent="0.2">
      <c r="A10" s="182">
        <v>2</v>
      </c>
      <c r="B10" s="149" t="s">
        <v>127</v>
      </c>
      <c r="C10" s="53" t="s">
        <v>123</v>
      </c>
      <c r="D10" s="158" t="s">
        <v>128</v>
      </c>
      <c r="E10" s="55" t="s">
        <v>132</v>
      </c>
      <c r="F10" s="57" t="s">
        <v>129</v>
      </c>
      <c r="G10" s="57" t="s">
        <v>129</v>
      </c>
      <c r="H10" s="159">
        <v>100</v>
      </c>
      <c r="I10" s="159">
        <v>88</v>
      </c>
      <c r="J10" s="57"/>
      <c r="K10" s="154">
        <f>SUM(F14:J14)</f>
        <v>338</v>
      </c>
    </row>
    <row r="11" spans="1:11" ht="15" customHeight="1" x14ac:dyDescent="0.2">
      <c r="A11" s="183"/>
      <c r="B11" s="150"/>
      <c r="C11" s="53" t="s">
        <v>130</v>
      </c>
      <c r="D11" s="59" t="s">
        <v>131</v>
      </c>
      <c r="E11" s="55" t="s">
        <v>132</v>
      </c>
      <c r="F11" s="160">
        <v>69</v>
      </c>
      <c r="G11" s="160">
        <v>0</v>
      </c>
      <c r="H11" s="160">
        <v>56</v>
      </c>
      <c r="I11" s="160">
        <v>25</v>
      </c>
      <c r="J11" s="56"/>
      <c r="K11" s="154"/>
    </row>
    <row r="12" spans="1:11" ht="15" customHeight="1" x14ac:dyDescent="0.2">
      <c r="A12" s="184"/>
      <c r="B12" s="151"/>
      <c r="C12" s="53"/>
      <c r="D12" s="59"/>
      <c r="E12" s="55"/>
      <c r="F12" s="56"/>
      <c r="G12" s="56"/>
      <c r="H12" s="56"/>
      <c r="I12" s="56"/>
      <c r="J12" s="56"/>
      <c r="K12" s="155"/>
    </row>
    <row r="13" spans="1:11" ht="15" customHeight="1" x14ac:dyDescent="0.2">
      <c r="A13" s="185"/>
      <c r="B13" s="152"/>
      <c r="C13" s="53"/>
      <c r="D13" s="59"/>
      <c r="E13" s="55"/>
      <c r="F13" s="56"/>
      <c r="G13" s="56"/>
      <c r="H13" s="56"/>
      <c r="I13" s="56"/>
      <c r="J13" s="56"/>
      <c r="K13" s="156"/>
    </row>
    <row r="14" spans="1:11" ht="16" customHeight="1" thickBot="1" x14ac:dyDescent="0.25">
      <c r="A14" s="186"/>
      <c r="B14" s="153"/>
      <c r="C14" s="60"/>
      <c r="D14" s="61"/>
      <c r="E14" s="61"/>
      <c r="F14" s="62">
        <f>F11</f>
        <v>69</v>
      </c>
      <c r="G14" s="62">
        <f>G11</f>
        <v>0</v>
      </c>
      <c r="H14" s="62">
        <f>H11+H10</f>
        <v>156</v>
      </c>
      <c r="I14" s="62">
        <f>I10+I11</f>
        <v>113</v>
      </c>
      <c r="J14" s="62"/>
      <c r="K14" s="157"/>
    </row>
  </sheetData>
  <mergeCells count="6">
    <mergeCell ref="B10:B14"/>
    <mergeCell ref="A10:A14"/>
    <mergeCell ref="K10:K14"/>
    <mergeCell ref="A5:A9"/>
    <mergeCell ref="B5:B9"/>
    <mergeCell ref="K5:K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TOP24</vt:lpstr>
      <vt:lpstr>TOTAL</vt:lpstr>
      <vt:lpstr>TOTALLV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2022-07-10T11:21:02Z</cp:lastPrinted>
  <dcterms:created xsi:type="dcterms:W3CDTF">2017-04-26T13:26:57Z</dcterms:created>
  <dcterms:modified xsi:type="dcterms:W3CDTF">2022-08-17T14:17:47Z</dcterms:modified>
</cp:coreProperties>
</file>