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aila.gutke/Desktop/Drifts 2020/00_Drifts/NEZ stage/LAF/"/>
    </mc:Choice>
  </mc:AlternateContent>
  <xr:revisionPtr revIDLastSave="0" documentId="13_ncr:1_{E8A48DD7-01A0-E841-A9A2-F430BAD5C317}" xr6:coauthVersionLast="36" xr6:coauthVersionMax="36" xr10:uidLastSave="{00000000-0000-0000-0000-000000000000}"/>
  <bookViews>
    <workbookView xWindow="1060" yWindow="460" windowWidth="25180" windowHeight="16680" activeTab="7" xr2:uid="{00000000-000D-0000-FFFF-FFFF00000000}"/>
  </bookViews>
  <sheets>
    <sheet name="DS" sheetId="4" r:id="rId1"/>
    <sheet name="QUALIFICATION" sheetId="6" r:id="rId2"/>
    <sheet name="QUALIFICATION_TOTAL" sheetId="7" r:id="rId3"/>
    <sheet name="TOP24" sheetId="22" r:id="rId4"/>
    <sheet name="TOTAL_PRO" sheetId="24" r:id="rId5"/>
    <sheet name="TOTAL_LIVONIA" sheetId="23" r:id="rId6"/>
    <sheet name="TOTAL_BALTIC" sheetId="25" r:id="rId7"/>
    <sheet name="TEAMS_BALTIC" sheetId="28" r:id="rId8"/>
    <sheet name="TOTAL_LT" sheetId="26" r:id="rId9"/>
    <sheet name="TOTAL_NEZ" sheetId="27" r:id="rId10"/>
  </sheets>
  <calcPr calcId="181029"/>
</workbook>
</file>

<file path=xl/calcChain.xml><?xml version="1.0" encoding="utf-8"?>
<calcChain xmlns="http://schemas.openxmlformats.org/spreadsheetml/2006/main">
  <c r="H14" i="28" l="1"/>
  <c r="G14" i="28"/>
  <c r="F14" i="28"/>
  <c r="L10" i="28" s="1"/>
  <c r="H9" i="28"/>
  <c r="G9" i="28"/>
  <c r="F9" i="28"/>
  <c r="L5" i="28" l="1"/>
  <c r="G18" i="27" l="1"/>
  <c r="D18" i="27" s="1"/>
  <c r="G19" i="27"/>
  <c r="D19" i="27" s="1"/>
  <c r="G20" i="27"/>
  <c r="D20" i="27" s="1"/>
  <c r="G21" i="27"/>
  <c r="D21" i="27" s="1"/>
  <c r="G22" i="27"/>
  <c r="D22" i="27" s="1"/>
  <c r="G7" i="27"/>
  <c r="D7" i="27" s="1"/>
  <c r="G8" i="27"/>
  <c r="D8" i="27" s="1"/>
  <c r="G9" i="27"/>
  <c r="D9" i="27" s="1"/>
  <c r="G10" i="27"/>
  <c r="D10" i="27" s="1"/>
  <c r="G11" i="27"/>
  <c r="D11" i="27" s="1"/>
  <c r="G12" i="27"/>
  <c r="D12" i="27" s="1"/>
  <c r="G13" i="27"/>
  <c r="G14" i="27"/>
  <c r="D14" i="27" s="1"/>
  <c r="G15" i="27"/>
  <c r="D15" i="27" s="1"/>
  <c r="G16" i="27"/>
  <c r="D16" i="27" s="1"/>
  <c r="G17" i="27"/>
  <c r="D17" i="27" s="1"/>
  <c r="G23" i="27"/>
  <c r="D23" i="27" s="1"/>
  <c r="G24" i="27"/>
  <c r="D24" i="27" s="1"/>
  <c r="G25" i="27"/>
  <c r="D25" i="27" s="1"/>
  <c r="G26" i="27"/>
  <c r="D26" i="27" s="1"/>
  <c r="G27" i="27"/>
  <c r="D27" i="27" s="1"/>
  <c r="G28" i="27"/>
  <c r="D28" i="27" s="1"/>
  <c r="G29" i="27"/>
  <c r="D29" i="27" s="1"/>
  <c r="D13" i="27"/>
  <c r="G6" i="27"/>
  <c r="D6" i="27" s="1"/>
  <c r="F13" i="26"/>
  <c r="F12" i="26"/>
  <c r="F11" i="26"/>
  <c r="F10" i="26"/>
  <c r="F9" i="26"/>
  <c r="F8" i="26"/>
  <c r="F7" i="26"/>
  <c r="F6" i="26"/>
  <c r="F5" i="26"/>
  <c r="F4" i="26"/>
  <c r="D20" i="25"/>
  <c r="D26" i="25"/>
  <c r="D27" i="25"/>
  <c r="G19" i="25"/>
  <c r="D19" i="25" s="1"/>
  <c r="G24" i="25"/>
  <c r="D24" i="25" s="1"/>
  <c r="G22" i="25"/>
  <c r="J20" i="25"/>
  <c r="J21" i="25"/>
  <c r="D21" i="25" s="1"/>
  <c r="J25" i="25"/>
  <c r="D25" i="25" s="1"/>
  <c r="J26" i="25"/>
  <c r="M22" i="25"/>
  <c r="M5" i="25"/>
  <c r="M7" i="25"/>
  <c r="M8" i="25"/>
  <c r="M10" i="25"/>
  <c r="M9" i="25"/>
  <c r="M11" i="25"/>
  <c r="M15" i="25"/>
  <c r="M13" i="25"/>
  <c r="M12" i="25"/>
  <c r="D12" i="25" s="1"/>
  <c r="M23" i="25"/>
  <c r="D23" i="25" s="1"/>
  <c r="G5" i="25"/>
  <c r="G7" i="25"/>
  <c r="G8" i="25"/>
  <c r="D8" i="25" s="1"/>
  <c r="G10" i="25"/>
  <c r="G9" i="25"/>
  <c r="G16" i="25"/>
  <c r="D16" i="25" s="1"/>
  <c r="G11" i="25"/>
  <c r="D11" i="25" s="1"/>
  <c r="G15" i="25"/>
  <c r="G17" i="25"/>
  <c r="D17" i="25" s="1"/>
  <c r="G13" i="25"/>
  <c r="D13" i="25" s="1"/>
  <c r="G18" i="25"/>
  <c r="D18" i="25" s="1"/>
  <c r="J28" i="25"/>
  <c r="D28" i="25" s="1"/>
  <c r="J27" i="25"/>
  <c r="J12" i="25"/>
  <c r="J11" i="25"/>
  <c r="J16" i="25"/>
  <c r="J9" i="25"/>
  <c r="J14" i="25"/>
  <c r="D14" i="25" s="1"/>
  <c r="J10" i="25"/>
  <c r="J8" i="25"/>
  <c r="J7" i="25"/>
  <c r="J5" i="25"/>
  <c r="M6" i="25"/>
  <c r="J6" i="25"/>
  <c r="G6" i="25"/>
  <c r="D6" i="25" s="1"/>
  <c r="M7" i="23"/>
  <c r="M8" i="23"/>
  <c r="M9" i="23"/>
  <c r="M11" i="23"/>
  <c r="M10" i="23"/>
  <c r="M13" i="23"/>
  <c r="M17" i="23"/>
  <c r="M28" i="23"/>
  <c r="D28" i="23" s="1"/>
  <c r="M26" i="23"/>
  <c r="M27" i="23"/>
  <c r="M20" i="23"/>
  <c r="D20" i="23" s="1"/>
  <c r="M23" i="23"/>
  <c r="D23" i="23" s="1"/>
  <c r="M14" i="23"/>
  <c r="J7" i="23"/>
  <c r="J8" i="23"/>
  <c r="J12" i="23"/>
  <c r="J9" i="23"/>
  <c r="J11" i="23"/>
  <c r="J10" i="23"/>
  <c r="J15" i="23"/>
  <c r="J16" i="23"/>
  <c r="J18" i="23"/>
  <c r="J13" i="23"/>
  <c r="J19" i="23"/>
  <c r="J21" i="23"/>
  <c r="J22" i="23"/>
  <c r="J24" i="23"/>
  <c r="J17" i="23"/>
  <c r="J25" i="23"/>
  <c r="J28" i="23"/>
  <c r="J26" i="23"/>
  <c r="J27" i="23"/>
  <c r="J20" i="23"/>
  <c r="J23" i="23"/>
  <c r="J14" i="23"/>
  <c r="J6" i="23"/>
  <c r="D15" i="25" l="1"/>
  <c r="D7" i="25"/>
  <c r="D10" i="25"/>
  <c r="D9" i="25"/>
  <c r="D5" i="25"/>
  <c r="D22" i="25"/>
  <c r="D27" i="23"/>
  <c r="D26" i="23"/>
  <c r="F29" i="24"/>
  <c r="F28" i="24"/>
  <c r="F19" i="24"/>
  <c r="F27" i="24"/>
  <c r="F18" i="24"/>
  <c r="F26" i="24"/>
  <c r="F17" i="24"/>
  <c r="F25" i="24"/>
  <c r="F16" i="24"/>
  <c r="F10" i="24"/>
  <c r="F7" i="24"/>
  <c r="F6" i="24"/>
  <c r="F14" i="24"/>
  <c r="F9" i="24"/>
  <c r="F4" i="24"/>
  <c r="F11" i="24"/>
  <c r="F20" i="24"/>
  <c r="F15" i="24"/>
  <c r="F21" i="24"/>
  <c r="F12" i="24"/>
  <c r="F22" i="24"/>
  <c r="F23" i="24"/>
  <c r="F13" i="24"/>
  <c r="F5" i="24"/>
  <c r="F24" i="24"/>
  <c r="F8" i="24"/>
  <c r="D14" i="23"/>
  <c r="D25" i="23"/>
  <c r="G17" i="23"/>
  <c r="D17" i="23" s="1"/>
  <c r="G24" i="23"/>
  <c r="G22" i="23"/>
  <c r="D22" i="23" s="1"/>
  <c r="G21" i="23"/>
  <c r="D21" i="23" s="1"/>
  <c r="G19" i="23"/>
  <c r="D19" i="23" s="1"/>
  <c r="G13" i="23"/>
  <c r="G18" i="23"/>
  <c r="D18" i="23" s="1"/>
  <c r="D16" i="23"/>
  <c r="G15" i="23"/>
  <c r="D15" i="23" s="1"/>
  <c r="G10" i="23"/>
  <c r="D10" i="23" s="1"/>
  <c r="G11" i="23"/>
  <c r="G9" i="23"/>
  <c r="D9" i="23" s="1"/>
  <c r="G12" i="23"/>
  <c r="G8" i="23"/>
  <c r="D8" i="23" s="1"/>
  <c r="G7" i="23"/>
  <c r="D7" i="23" s="1"/>
  <c r="M6" i="23"/>
  <c r="G6" i="23"/>
  <c r="D6" i="23" s="1"/>
  <c r="D12" i="23" l="1"/>
  <c r="D11" i="23"/>
  <c r="D24" i="23"/>
  <c r="D13" i="23"/>
  <c r="E6" i="22" l="1"/>
  <c r="B25" i="22"/>
  <c r="C29" i="22"/>
  <c r="AA30" i="22"/>
  <c r="B4" i="22"/>
  <c r="F6" i="22"/>
  <c r="C23" i="22"/>
  <c r="C9" i="22"/>
  <c r="AA9" i="22"/>
  <c r="Z23" i="22"/>
  <c r="B30" i="22"/>
  <c r="Z22" i="22"/>
  <c r="AA11" i="22"/>
  <c r="B29" i="22"/>
  <c r="B16" i="22"/>
  <c r="C30" i="22"/>
  <c r="Z11" i="22"/>
  <c r="B11" i="22"/>
  <c r="AA29" i="22"/>
  <c r="C16" i="22"/>
  <c r="B9" i="22"/>
  <c r="C22" i="22"/>
  <c r="AA22" i="22"/>
  <c r="AA23" i="22"/>
  <c r="Z25" i="22"/>
  <c r="C15" i="22"/>
  <c r="Z16" i="22"/>
  <c r="B23" i="22"/>
  <c r="Z15" i="22"/>
  <c r="Z8" i="22"/>
  <c r="B8" i="22"/>
  <c r="Z30" i="22"/>
  <c r="AA25" i="22"/>
  <c r="C11" i="22"/>
  <c r="B15" i="22"/>
  <c r="U11" i="22" l="1"/>
  <c r="X7" i="22"/>
  <c r="AA8" i="22"/>
  <c r="F27" i="22"/>
  <c r="I10" i="22"/>
  <c r="F13" i="22"/>
  <c r="E14" i="22"/>
  <c r="L16" i="22"/>
  <c r="I23" i="22"/>
  <c r="O22" i="22"/>
  <c r="F20" i="22"/>
  <c r="E21" i="22"/>
  <c r="W14" i="22"/>
  <c r="I11" i="22"/>
  <c r="O14" i="22"/>
  <c r="L17" i="22"/>
  <c r="F7" i="22"/>
  <c r="X28" i="22"/>
  <c r="F28" i="22"/>
  <c r="I24" i="22"/>
  <c r="X6" i="22"/>
  <c r="B22" i="22"/>
  <c r="Z9" i="22"/>
  <c r="H11" i="22"/>
  <c r="E7" i="22"/>
  <c r="N14" i="22"/>
  <c r="K17" i="22"/>
  <c r="U24" i="22"/>
  <c r="X27" i="22"/>
  <c r="W28" i="22"/>
  <c r="Q16" i="22"/>
  <c r="T23" i="22"/>
  <c r="N21" i="22"/>
  <c r="Z18" i="22"/>
  <c r="W20" i="22"/>
  <c r="E28" i="22"/>
  <c r="H24" i="22"/>
  <c r="W7" i="22"/>
  <c r="T11" i="22"/>
  <c r="W21" i="22"/>
  <c r="W6" i="22"/>
  <c r="T24" i="22"/>
  <c r="W27" i="22"/>
  <c r="E27" i="22"/>
  <c r="AA16" i="22"/>
  <c r="Z29" i="22"/>
  <c r="C8" i="22"/>
  <c r="F14" i="22"/>
  <c r="O21" i="22"/>
  <c r="R16" i="22"/>
  <c r="U23" i="22"/>
  <c r="X20" i="22"/>
  <c r="AA18" i="22"/>
  <c r="H10" i="22"/>
  <c r="E13" i="22"/>
  <c r="N13" i="22"/>
  <c r="T10" i="22"/>
  <c r="Q17" i="22"/>
  <c r="W13" i="22"/>
  <c r="X21" i="22"/>
  <c r="F21" i="22"/>
  <c r="K16" i="22"/>
  <c r="H23" i="22"/>
  <c r="N22" i="22"/>
  <c r="E20" i="22"/>
  <c r="O13" i="22"/>
  <c r="U10" i="22"/>
  <c r="R17" i="22"/>
  <c r="X13" i="22"/>
  <c r="X14" i="22"/>
  <c r="C18" i="22"/>
  <c r="B18" i="22"/>
  <c r="C25" i="22"/>
  <c r="Z4" i="22"/>
  <c r="AA15" i="22"/>
  <c r="C4" i="22"/>
  <c r="AA4" i="22"/>
</calcChain>
</file>

<file path=xl/sharedStrings.xml><?xml version="1.0" encoding="utf-8"?>
<sst xmlns="http://schemas.openxmlformats.org/spreadsheetml/2006/main" count="645" uniqueCount="168">
  <si>
    <t>#</t>
  </si>
  <si>
    <t>/Gunārs Ķeipāns/</t>
  </si>
  <si>
    <t>Galvenā sekretāre:</t>
  </si>
  <si>
    <t>Galvenais tiesnesis:</t>
  </si>
  <si>
    <t>/Laila Ķeipāne/</t>
  </si>
  <si>
    <t>JOSLA</t>
  </si>
  <si>
    <t>LEŅĶIS</t>
  </si>
  <si>
    <t>35 p.</t>
  </si>
  <si>
    <t>TOP 16</t>
  </si>
  <si>
    <t>TOP 8</t>
  </si>
  <si>
    <t>TOP 4</t>
  </si>
  <si>
    <t>FINAL</t>
  </si>
  <si>
    <t>Battle for 3rd place</t>
  </si>
  <si>
    <t>1ST</t>
  </si>
  <si>
    <t>2ND</t>
  </si>
  <si>
    <t>3RD</t>
  </si>
  <si>
    <t>4TH</t>
  </si>
  <si>
    <t>BEST Q</t>
  </si>
  <si>
    <t>BKSB, RĪGA</t>
  </si>
  <si>
    <t>LV85</t>
  </si>
  <si>
    <t>LV12</t>
  </si>
  <si>
    <t>LV</t>
  </si>
  <si>
    <t>NIKOLASS BERTĀNS</t>
  </si>
  <si>
    <t>LV9</t>
  </si>
  <si>
    <t>LV66</t>
  </si>
  <si>
    <t>QUALIFICATION</t>
  </si>
  <si>
    <t>28.08. - 29.08.2020</t>
  </si>
  <si>
    <t xml:space="preserve">REGISTERED DRIVERS </t>
  </si>
  <si>
    <t>NR.</t>
  </si>
  <si>
    <t>DRIVER</t>
  </si>
  <si>
    <t>COUNTRY</t>
  </si>
  <si>
    <t>28.08. - 29.08.2020, BKSB, RĪGA</t>
  </si>
  <si>
    <t>JUDGE</t>
  </si>
  <si>
    <t>LINE</t>
  </si>
  <si>
    <t>ANGLE</t>
  </si>
  <si>
    <t>INITIATION</t>
  </si>
  <si>
    <t>FLUIDITY</t>
  </si>
  <si>
    <t>COMMITMENT</t>
  </si>
  <si>
    <t>STYLE 30 p.</t>
  </si>
  <si>
    <t>QUALIFICATION RUN 1</t>
  </si>
  <si>
    <t>QUALIFICATION RUN 2</t>
  </si>
  <si>
    <t>TOTAL</t>
  </si>
  <si>
    <t>QUALIFICATION RESULTS</t>
  </si>
  <si>
    <t>Q1</t>
  </si>
  <si>
    <t>Q12</t>
  </si>
  <si>
    <t>EE</t>
  </si>
  <si>
    <t>LT</t>
  </si>
  <si>
    <t>ANDRI RAUDVA</t>
  </si>
  <si>
    <t>ANDRIUS VASILIAUSKAS</t>
  </si>
  <si>
    <t>AO VAIDA</t>
  </si>
  <si>
    <t>ARŪNAS ČERNEVIČIUS</t>
  </si>
  <si>
    <t>BENEDIKTAS ČIRBA</t>
  </si>
  <si>
    <t>DONATAS MACPREIKŠAS</t>
  </si>
  <si>
    <t>ĒRIKS ULASS</t>
  </si>
  <si>
    <t>GEDIMINAS IVANAUSKAS</t>
  </si>
  <si>
    <t>GIEDRIUS ZABULIONIS</t>
  </si>
  <si>
    <t>IVO CĪRULIS</t>
  </si>
  <si>
    <t>JONI-KRISTERI HELLSTEN</t>
  </si>
  <si>
    <t>KRISTJAN SALMRE</t>
  </si>
  <si>
    <t>LINAS KLEVINSKAS</t>
  </si>
  <si>
    <t>OLIVER RANDALU</t>
  </si>
  <si>
    <t>OTT KOKK</t>
  </si>
  <si>
    <t>RAITIS MAURĀNS</t>
  </si>
  <si>
    <t>ROLANDS BĒRZIŅŠ</t>
  </si>
  <si>
    <t>SALVIJUS BUDRYS</t>
  </si>
  <si>
    <t>VALDAS VINDZIGELSKIS</t>
  </si>
  <si>
    <t>FIN</t>
  </si>
  <si>
    <t>EE3</t>
  </si>
  <si>
    <t>RAIVIS ALKŠĀRS</t>
  </si>
  <si>
    <t>EE28</t>
  </si>
  <si>
    <t>ALLAN LÄTT</t>
  </si>
  <si>
    <t>EE34</t>
  </si>
  <si>
    <t>EE36</t>
  </si>
  <si>
    <t>EE69</t>
  </si>
  <si>
    <t>BALTIC</t>
  </si>
  <si>
    <t>LAURI HEINONEN</t>
  </si>
  <si>
    <t>ARTŪRS MIŠKINIS</t>
  </si>
  <si>
    <t>INGEMĀRS JĒKABSONS</t>
  </si>
  <si>
    <t>x</t>
  </si>
  <si>
    <t>LV17</t>
  </si>
  <si>
    <t>FIN13</t>
  </si>
  <si>
    <t>FIN94</t>
  </si>
  <si>
    <t>LV4</t>
  </si>
  <si>
    <t>EE30</t>
  </si>
  <si>
    <t>LT87</t>
  </si>
  <si>
    <t>LT15</t>
  </si>
  <si>
    <t>LT70</t>
  </si>
  <si>
    <t>LV33</t>
  </si>
  <si>
    <t>LT4</t>
  </si>
  <si>
    <t>LT2</t>
  </si>
  <si>
    <t>LT58</t>
  </si>
  <si>
    <t>LT93</t>
  </si>
  <si>
    <t>NEZ</t>
  </si>
  <si>
    <t>LT6</t>
  </si>
  <si>
    <t>LT7</t>
  </si>
  <si>
    <t>LT5</t>
  </si>
  <si>
    <t>LV620</t>
  </si>
  <si>
    <t>GEDIMINAS LEVICKAS</t>
  </si>
  <si>
    <t>LIVONIA</t>
  </si>
  <si>
    <t>LT CHAMP.</t>
  </si>
  <si>
    <t>LATVIA &amp; ESTONIA DRIFT CHAMPIONSHIP</t>
  </si>
  <si>
    <t>"LIVONIA DRIFT CHAMPIONSHIP" - 3RD STAGE</t>
  </si>
  <si>
    <t>NEZ DRIFT CHAMPIONSHIP - ROUND 1</t>
  </si>
  <si>
    <t>LITHUANIA PRO DRIFT CHAMPIONSHIP - STAGE 3</t>
  </si>
  <si>
    <t>NEZ DRIFT RIGA 2020</t>
  </si>
  <si>
    <t>29.08.2020 plkst. 09:00</t>
  </si>
  <si>
    <t xml:space="preserve"> </t>
  </si>
  <si>
    <t>PRO CLASS</t>
  </si>
  <si>
    <t>TOP 24</t>
  </si>
  <si>
    <t>29.08.2020 plkst. 12:00</t>
  </si>
  <si>
    <t>11.07.2020, Kehala „Baltic Drift Opening”</t>
  </si>
  <si>
    <t>08.08.2020, LaitseRallyPark, ESTONIA</t>
  </si>
  <si>
    <t>EE29</t>
  </si>
  <si>
    <t>BIRGER KIIREND</t>
  </si>
  <si>
    <t>EE03</t>
  </si>
  <si>
    <t>BENEDICTAS CIRBA</t>
  </si>
  <si>
    <t>LV21</t>
  </si>
  <si>
    <t>EDMUNDS BERZIŅŠ</t>
  </si>
  <si>
    <t>LT12</t>
  </si>
  <si>
    <t>GESIMINAS LEVICKAS</t>
  </si>
  <si>
    <t>LV09</t>
  </si>
  <si>
    <t>LV41</t>
  </si>
  <si>
    <t>JANIS JURKA</t>
  </si>
  <si>
    <t xml:space="preserve">VALDAS VINDZIGELSKIS </t>
  </si>
  <si>
    <t>LT06</t>
  </si>
  <si>
    <t>EE21</t>
  </si>
  <si>
    <t>HANS CHRISTJAN KULL</t>
  </si>
  <si>
    <t>LV45</t>
  </si>
  <si>
    <t>JĀNIS BRĀLĪTIS</t>
  </si>
  <si>
    <t>PRO class</t>
  </si>
  <si>
    <t>Nr.</t>
  </si>
  <si>
    <t>FINALS</t>
  </si>
  <si>
    <t>RESULTS</t>
  </si>
  <si>
    <t xml:space="preserve">QUALIFICATION </t>
  </si>
  <si>
    <t xml:space="preserve">FINALS </t>
  </si>
  <si>
    <t xml:space="preserve">RESULTS </t>
  </si>
  <si>
    <t>1.STAGE</t>
  </si>
  <si>
    <t>2.STAGE</t>
  </si>
  <si>
    <t>LIVONIA DRIFT CHAMPIONSHIP - 3RD STAGE</t>
  </si>
  <si>
    <t>28.08.-29.08.2020, BKSB, RĪGA</t>
  </si>
  <si>
    <t>TOTAL PRO class</t>
  </si>
  <si>
    <t>ARTŪRS MIŠĶINIS</t>
  </si>
  <si>
    <t xml:space="preserve">QUALIFICATION  </t>
  </si>
  <si>
    <t xml:space="preserve">FINALS  </t>
  </si>
  <si>
    <t xml:space="preserve">RESULTS  </t>
  </si>
  <si>
    <t>3.STAGE</t>
  </si>
  <si>
    <t>BALTIC PRO DRIFT CHAMPIONSHIP</t>
  </si>
  <si>
    <t>17.07.2020, Palanga, LITHUANIA</t>
  </si>
  <si>
    <t>AURIMAS VAŠKELIS</t>
  </si>
  <si>
    <t>SIMAS KVIETKAUSKAS</t>
  </si>
  <si>
    <t xml:space="preserve">SIMONAS VILČINSKAS </t>
  </si>
  <si>
    <t>SANDRA ŽILIENĖ</t>
  </si>
  <si>
    <t>GEDIMINAS ŽIGUTIS</t>
  </si>
  <si>
    <t>LAISVŪNAS ŽILYS</t>
  </si>
  <si>
    <t>JĀNIS JURKA</t>
  </si>
  <si>
    <t>DRIFT TEAMS RESULTS - BALTIC PRO</t>
  </si>
  <si>
    <t>BALTIC DRIFT TEAM</t>
  </si>
  <si>
    <t>SILVIA DREAM TEAM</t>
  </si>
  <si>
    <t>PRO</t>
  </si>
  <si>
    <t>PLACE</t>
  </si>
  <si>
    <t>TEAM</t>
  </si>
  <si>
    <t>CLASS</t>
  </si>
  <si>
    <t>1st STAGE</t>
  </si>
  <si>
    <t>2nd STAGE</t>
  </si>
  <si>
    <t>3rd STAGE</t>
  </si>
  <si>
    <t>4th STAGE</t>
  </si>
  <si>
    <t>5th STAGE</t>
  </si>
  <si>
    <t>6th 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</si>
</sst>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6]dddd\,\ yyyy&quot;. gada &quot;d\.\ mmmm;@"/>
    <numFmt numFmtId="165" formatCode="h:mm;@"/>
  </numFmts>
  <fonts count="29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b/>
      <sz val="12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4"/>
      <color theme="1"/>
      <name val="Calibri"/>
      <family val="2"/>
      <charset val="186"/>
      <scheme val="minor"/>
    </font>
    <font>
      <sz val="26"/>
      <color indexed="8"/>
      <name val="Calibri"/>
      <family val="2"/>
      <charset val="186"/>
    </font>
    <font>
      <b/>
      <sz val="9"/>
      <name val="Calibri"/>
      <family val="2"/>
      <charset val="186"/>
    </font>
    <font>
      <sz val="26"/>
      <name val="Calibri"/>
      <family val="2"/>
      <charset val="186"/>
    </font>
    <font>
      <b/>
      <i/>
      <sz val="16"/>
      <name val="Calibri"/>
      <family val="2"/>
    </font>
    <font>
      <sz val="9"/>
      <name val="Calibri"/>
      <family val="2"/>
    </font>
    <font>
      <sz val="9"/>
      <name val="Calibri"/>
      <family val="2"/>
      <charset val="186"/>
    </font>
    <font>
      <b/>
      <sz val="11"/>
      <name val="Calibri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195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5" fillId="0" borderId="0" xfId="0" applyNumberFormat="1" applyFont="1" applyAlignment="1"/>
    <xf numFmtId="165" fontId="5" fillId="0" borderId="0" xfId="0" applyNumberFormat="1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5" fillId="7" borderId="21" xfId="0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horizontal="center" vertical="center"/>
    </xf>
    <xf numFmtId="0" fontId="9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1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24" xfId="0" applyFont="1" applyFill="1" applyBorder="1" applyAlignment="1">
      <alignment horizontal="center" vertical="center"/>
    </xf>
    <xf numFmtId="0" fontId="9" fillId="0" borderId="0" xfId="0" applyFont="1" applyFill="1" applyAlignment="1"/>
    <xf numFmtId="0" fontId="9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0" fillId="6" borderId="3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16" fontId="10" fillId="7" borderId="5" xfId="0" applyNumberFormat="1" applyFont="1" applyFill="1" applyBorder="1" applyAlignment="1">
      <alignment horizontal="center"/>
    </xf>
    <xf numFmtId="16" fontId="10" fillId="4" borderId="5" xfId="0" applyNumberFormat="1" applyFont="1" applyFill="1" applyBorder="1" applyAlignment="1">
      <alignment horizontal="center"/>
    </xf>
    <xf numFmtId="16" fontId="10" fillId="6" borderId="20" xfId="0" applyNumberFormat="1" applyFont="1" applyFill="1" applyBorder="1" applyAlignment="1">
      <alignment horizontal="center"/>
    </xf>
    <xf numFmtId="16" fontId="10" fillId="7" borderId="8" xfId="0" applyNumberFormat="1" applyFont="1" applyFill="1" applyBorder="1" applyAlignment="1">
      <alignment horizontal="center"/>
    </xf>
    <xf numFmtId="0" fontId="8" fillId="0" borderId="0" xfId="0" applyFont="1"/>
    <xf numFmtId="0" fontId="11" fillId="0" borderId="0" xfId="0" applyFont="1" applyBorder="1" applyAlignment="1"/>
    <xf numFmtId="0" fontId="1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1" fillId="0" borderId="0" xfId="0" applyFont="1" applyFill="1"/>
    <xf numFmtId="0" fontId="5" fillId="0" borderId="0" xfId="0" applyFont="1" applyFill="1" applyAlignment="1">
      <alignment horizontal="center"/>
    </xf>
    <xf numFmtId="0" fontId="9" fillId="0" borderId="25" xfId="0" applyFont="1" applyFill="1" applyBorder="1"/>
    <xf numFmtId="0" fontId="3" fillId="0" borderId="0" xfId="0" applyFont="1" applyFill="1"/>
    <xf numFmtId="0" fontId="9" fillId="0" borderId="26" xfId="0" applyFont="1" applyFill="1" applyBorder="1"/>
    <xf numFmtId="0" fontId="8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9" fillId="0" borderId="9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7" xfId="0" applyFont="1" applyBorder="1"/>
    <xf numFmtId="0" fontId="9" fillId="2" borderId="1" xfId="0" applyFont="1" applyFill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2" fillId="0" borderId="0" xfId="0" applyFont="1"/>
    <xf numFmtId="164" fontId="8" fillId="0" borderId="0" xfId="0" applyNumberFormat="1" applyFont="1" applyFill="1" applyAlignment="1"/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" fontId="14" fillId="5" borderId="5" xfId="0" applyNumberFormat="1" applyFont="1" applyFill="1" applyBorder="1" applyAlignment="1">
      <alignment horizontal="left"/>
    </xf>
    <xf numFmtId="16" fontId="14" fillId="5" borderId="19" xfId="0" applyNumberFormat="1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/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164" fontId="5" fillId="0" borderId="0" xfId="0" applyNumberFormat="1" applyFont="1" applyFill="1" applyAlignme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left"/>
    </xf>
    <xf numFmtId="0" fontId="5" fillId="7" borderId="29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164" fontId="6" fillId="0" borderId="0" xfId="0" applyNumberFormat="1" applyFont="1" applyFill="1" applyAlignment="1"/>
    <xf numFmtId="0" fontId="7" fillId="0" borderId="0" xfId="0" applyFont="1" applyFill="1" applyAlignment="1">
      <alignment horizontal="center" vertical="center"/>
    </xf>
    <xf numFmtId="0" fontId="5" fillId="0" borderId="0" xfId="0" applyFont="1" applyBorder="1"/>
    <xf numFmtId="0" fontId="9" fillId="0" borderId="0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9" fillId="0" borderId="23" xfId="0" applyFont="1" applyFill="1" applyBorder="1" applyAlignment="1">
      <alignment horizontal="center"/>
    </xf>
    <xf numFmtId="0" fontId="8" fillId="0" borderId="26" xfId="0" applyNumberFormat="1" applyFont="1" applyFill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23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wrapText="1"/>
    </xf>
    <xf numFmtId="0" fontId="10" fillId="6" borderId="18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21" fillId="0" borderId="0" xfId="0" applyFont="1" applyBorder="1"/>
    <xf numFmtId="0" fontId="22" fillId="0" borderId="0" xfId="0" applyFont="1" applyAlignment="1"/>
    <xf numFmtId="0" fontId="22" fillId="0" borderId="0" xfId="0" applyFont="1" applyAlignment="1">
      <alignment horizontal="center"/>
    </xf>
    <xf numFmtId="0" fontId="21" fillId="0" borderId="0" xfId="0" applyFont="1" applyBorder="1" applyAlignment="1"/>
    <xf numFmtId="0" fontId="0" fillId="0" borderId="0" xfId="0" applyBorder="1"/>
    <xf numFmtId="0" fontId="0" fillId="0" borderId="0" xfId="0" applyAlignment="1"/>
    <xf numFmtId="0" fontId="23" fillId="0" borderId="31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33" xfId="0" applyFont="1" applyBorder="1" applyAlignment="1">
      <alignment vertical="center" shrinkToFit="1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 shrinkToFit="1"/>
    </xf>
    <xf numFmtId="0" fontId="24" fillId="0" borderId="37" xfId="0" applyFont="1" applyBorder="1" applyAlignment="1">
      <alignment horizontal="center" vertical="center"/>
    </xf>
    <xf numFmtId="0" fontId="25" fillId="0" borderId="38" xfId="3" applyFont="1" applyFill="1" applyBorder="1" applyAlignment="1">
      <alignment horizontal="center" vertical="center"/>
    </xf>
    <xf numFmtId="0" fontId="26" fillId="0" borderId="9" xfId="3" applyFont="1" applyFill="1" applyBorder="1" applyAlignment="1">
      <alignment horizontal="center" vertical="center"/>
    </xf>
    <xf numFmtId="0" fontId="26" fillId="0" borderId="9" xfId="3" applyFont="1" applyFill="1" applyBorder="1" applyAlignment="1">
      <alignment vertical="center"/>
    </xf>
    <xf numFmtId="0" fontId="26" fillId="0" borderId="1" xfId="3" applyFont="1" applyFill="1" applyBorder="1" applyAlignment="1">
      <alignment horizontal="left" vertical="center"/>
    </xf>
    <xf numFmtId="0" fontId="27" fillId="5" borderId="1" xfId="0" applyFont="1" applyFill="1" applyBorder="1" applyAlignment="1">
      <alignment horizontal="center" vertical="center" wrapText="1"/>
    </xf>
    <xf numFmtId="0" fontId="27" fillId="5" borderId="39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2" fontId="24" fillId="0" borderId="40" xfId="0" applyNumberFormat="1" applyFont="1" applyFill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5" fillId="0" borderId="42" xfId="3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/>
    </xf>
    <xf numFmtId="0" fontId="25" fillId="0" borderId="44" xfId="3" applyFont="1" applyFill="1" applyBorder="1" applyAlignment="1">
      <alignment horizontal="center" vertical="center"/>
    </xf>
    <xf numFmtId="0" fontId="26" fillId="0" borderId="9" xfId="3" applyFont="1" applyFill="1" applyBorder="1" applyAlignment="1">
      <alignment horizontal="left" vertical="center"/>
    </xf>
    <xf numFmtId="2" fontId="24" fillId="0" borderId="45" xfId="0" applyNumberFormat="1" applyFont="1" applyFill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5" fillId="0" borderId="47" xfId="3" applyFont="1" applyFill="1" applyBorder="1" applyAlignment="1">
      <alignment horizontal="center" vertical="center"/>
    </xf>
    <xf numFmtId="0" fontId="26" fillId="0" borderId="1" xfId="3" applyFont="1" applyFill="1" applyBorder="1" applyAlignment="1">
      <alignment vertical="center"/>
    </xf>
    <xf numFmtId="2" fontId="24" fillId="0" borderId="48" xfId="0" applyNumberFormat="1" applyFont="1" applyFill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5" fillId="0" borderId="50" xfId="3" applyFont="1" applyFill="1" applyBorder="1" applyAlignment="1">
      <alignment horizontal="center" vertical="center"/>
    </xf>
    <xf numFmtId="0" fontId="26" fillId="8" borderId="5" xfId="0" applyFont="1" applyFill="1" applyBorder="1" applyAlignment="1">
      <alignment horizontal="center" vertical="center"/>
    </xf>
    <xf numFmtId="0" fontId="26" fillId="8" borderId="5" xfId="0" applyFont="1" applyFill="1" applyBorder="1" applyAlignment="1">
      <alignment vertical="center"/>
    </xf>
    <xf numFmtId="0" fontId="28" fillId="8" borderId="5" xfId="0" applyFont="1" applyFill="1" applyBorder="1" applyAlignment="1">
      <alignment horizontal="center" vertical="center"/>
    </xf>
    <xf numFmtId="2" fontId="24" fillId="0" borderId="51" xfId="0" applyNumberFormat="1" applyFont="1" applyFill="1" applyBorder="1" applyAlignment="1">
      <alignment horizontal="center" vertical="center"/>
    </xf>
  </cellXfs>
  <cellStyles count="4">
    <cellStyle name="Excel Built-in Normal" xfId="1" xr:uid="{00000000-0005-0000-0000-000000000000}"/>
    <cellStyle name="Normal" xfId="0" builtinId="0"/>
    <cellStyle name="Normal 3" xfId="3" xr:uid="{E4E2537C-22E8-054C-B5B6-3DEB736FCFBC}"/>
    <cellStyle name="Normal 9" xfId="2" xr:uid="{D97E69E2-BEDA-0042-914B-5309F355E73D}"/>
  </cellStyles>
  <dxfs count="6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139701</xdr:colOff>
      <xdr:row>4</xdr:row>
      <xdr:rowOff>38101</xdr:rowOff>
    </xdr:from>
    <xdr:to>
      <xdr:col>7</xdr:col>
      <xdr:colOff>550333</xdr:colOff>
      <xdr:row>9</xdr:row>
      <xdr:rowOff>16933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EAA6662-6AA0-4446-AF8D-2C14C59CB8B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73341"/>
        <a:stretch/>
      </xdr:blipFill>
      <xdr:spPr bwMode="auto">
        <a:xfrm>
          <a:off x="5897034" y="842434"/>
          <a:ext cx="1062566" cy="9270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546100</xdr:colOff>
      <xdr:row>2</xdr:row>
      <xdr:rowOff>25399</xdr:rowOff>
    </xdr:from>
    <xdr:to>
      <xdr:col>2</xdr:col>
      <xdr:colOff>1333281</xdr:colOff>
      <xdr:row>7</xdr:row>
      <xdr:rowOff>101600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56357D-7FE1-734C-8544-5AC107DCC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0" y="330199"/>
          <a:ext cx="1455663" cy="1054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127001</xdr:rowOff>
    </xdr:from>
    <xdr:to>
      <xdr:col>2</xdr:col>
      <xdr:colOff>93518</xdr:colOff>
      <xdr:row>6</xdr:row>
      <xdr:rowOff>92289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2739EC-B6FA-E149-92BC-7AC7AF781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31801"/>
          <a:ext cx="1358900" cy="765388"/>
        </a:xfrm>
        <a:prstGeom prst="rect">
          <a:avLst/>
        </a:prstGeom>
      </xdr:spPr>
    </xdr:pic>
    <xdr:clientData/>
  </xdr:twoCellAnchor>
  <xdr:twoCellAnchor editAs="oneCell">
    <xdr:from>
      <xdr:col>5</xdr:col>
      <xdr:colOff>431800</xdr:colOff>
      <xdr:row>1</xdr:row>
      <xdr:rowOff>33866</xdr:rowOff>
    </xdr:from>
    <xdr:to>
      <xdr:col>7</xdr:col>
      <xdr:colOff>567265</xdr:colOff>
      <xdr:row>3</xdr:row>
      <xdr:rowOff>143933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94BF85E-D27F-6F4E-9452-4CA62542092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286" t="26804" r="30075" b="18557"/>
        <a:stretch/>
      </xdr:blipFill>
      <xdr:spPr bwMode="auto">
        <a:xfrm>
          <a:off x="5427133" y="101599"/>
          <a:ext cx="1549399" cy="6011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292100</xdr:colOff>
      <xdr:row>5</xdr:row>
      <xdr:rowOff>50800</xdr:rowOff>
    </xdr:from>
    <xdr:to>
      <xdr:col>6</xdr:col>
      <xdr:colOff>889000</xdr:colOff>
      <xdr:row>9</xdr:row>
      <xdr:rowOff>101600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1F2C9E-B8AF-5445-AB31-97371FF0307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897" t="27941" r="30075" b="20588"/>
        <a:stretch/>
      </xdr:blipFill>
      <xdr:spPr bwMode="auto">
        <a:xfrm>
          <a:off x="4508500" y="1092200"/>
          <a:ext cx="2044700" cy="749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88900</xdr:colOff>
      <xdr:row>4</xdr:row>
      <xdr:rowOff>203199</xdr:rowOff>
    </xdr:from>
    <xdr:to>
      <xdr:col>2</xdr:col>
      <xdr:colOff>812800</xdr:colOff>
      <xdr:row>9</xdr:row>
      <xdr:rowOff>206265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4491F09-D174-BC43-B02F-FBC16A9E4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1003299"/>
          <a:ext cx="1600200" cy="942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139700</xdr:colOff>
      <xdr:row>1</xdr:row>
      <xdr:rowOff>76200</xdr:rowOff>
    </xdr:from>
    <xdr:to>
      <xdr:col>2</xdr:col>
      <xdr:colOff>729023</xdr:colOff>
      <xdr:row>3</xdr:row>
      <xdr:rowOff>203199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E486F9F-127B-B44A-A197-C0253C668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9700" y="152400"/>
          <a:ext cx="1465623" cy="609599"/>
        </a:xfrm>
        <a:prstGeom prst="rect">
          <a:avLst/>
        </a:prstGeom>
      </xdr:spPr>
    </xdr:pic>
    <xdr:clientData/>
  </xdr:twoCellAnchor>
  <xdr:twoCellAnchor editAs="oneCell">
    <xdr:from>
      <xdr:col>5</xdr:col>
      <xdr:colOff>101600</xdr:colOff>
      <xdr:row>1</xdr:row>
      <xdr:rowOff>12701</xdr:rowOff>
    </xdr:from>
    <xdr:to>
      <xdr:col>6</xdr:col>
      <xdr:colOff>215900</xdr:colOff>
      <xdr:row>4</xdr:row>
      <xdr:rowOff>152401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8FB556-61B1-BF47-953A-82DBF27A4E1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168"/>
        <a:stretch/>
      </xdr:blipFill>
      <xdr:spPr bwMode="auto">
        <a:xfrm>
          <a:off x="5041900" y="88901"/>
          <a:ext cx="838200" cy="863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6</xdr:row>
      <xdr:rowOff>146051</xdr:rowOff>
    </xdr:from>
    <xdr:to>
      <xdr:col>14</xdr:col>
      <xdr:colOff>1003300</xdr:colOff>
      <xdr:row>10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07BDD8-8B09-5B44-B42E-C5176743B603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0075"/>
        <a:stretch/>
      </xdr:blipFill>
      <xdr:spPr bwMode="auto">
        <a:xfrm>
          <a:off x="6743700" y="1682751"/>
          <a:ext cx="2578100" cy="9969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38100</xdr:colOff>
      <xdr:row>2</xdr:row>
      <xdr:rowOff>120650</xdr:rowOff>
    </xdr:from>
    <xdr:to>
      <xdr:col>10</xdr:col>
      <xdr:colOff>176571</xdr:colOff>
      <xdr:row>7</xdr:row>
      <xdr:rowOff>25400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EE84095-A41E-DD43-98C8-6CBAEFBB1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52900" y="577850"/>
          <a:ext cx="2183171" cy="908050"/>
        </a:xfrm>
        <a:prstGeom prst="rect">
          <a:avLst/>
        </a:prstGeom>
      </xdr:spPr>
    </xdr:pic>
    <xdr:clientData/>
  </xdr:twoCellAnchor>
  <xdr:twoCellAnchor editAs="oneCell">
    <xdr:from>
      <xdr:col>15</xdr:col>
      <xdr:colOff>254000</xdr:colOff>
      <xdr:row>2</xdr:row>
      <xdr:rowOff>38099</xdr:rowOff>
    </xdr:from>
    <xdr:to>
      <xdr:col>19</xdr:col>
      <xdr:colOff>76200</xdr:colOff>
      <xdr:row>7</xdr:row>
      <xdr:rowOff>127326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B51BB5F-9AAD-1149-867B-7A74FD83C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8200" y="495299"/>
          <a:ext cx="1879600" cy="1486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469545</xdr:colOff>
      <xdr:row>3</xdr:row>
      <xdr:rowOff>178127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BD3622-F097-1D4C-BB0E-CEC5912DA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028345" cy="813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0</xdr:rowOff>
    </xdr:from>
    <xdr:to>
      <xdr:col>1</xdr:col>
      <xdr:colOff>576052</xdr:colOff>
      <xdr:row>2</xdr:row>
      <xdr:rowOff>176068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F61522-7130-B140-AC7C-B0025B195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190500"/>
          <a:ext cx="1071352" cy="6078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33420</xdr:colOff>
      <xdr:row>0</xdr:row>
      <xdr:rowOff>104273</xdr:rowOff>
    </xdr:from>
    <xdr:to>
      <xdr:col>1</xdr:col>
      <xdr:colOff>677554</xdr:colOff>
      <xdr:row>3</xdr:row>
      <xdr:rowOff>66172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DADB43-D1CF-2C42-9875-FA0D959608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0111"/>
        <a:stretch/>
      </xdr:blipFill>
      <xdr:spPr>
        <a:xfrm>
          <a:off x="33420" y="104273"/>
          <a:ext cx="1319239" cy="6035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CAC867-25E6-B448-8666-303934E6C9F5}" name="Table13" displayName="Table13" ref="A11:H37" totalsRowShown="0" headerRowDxfId="67" dataDxfId="66">
  <autoFilter ref="A11:H37" xr:uid="{545AD78E-99EE-5B40-9B2A-99DF9BD64582}"/>
  <tableColumns count="8">
    <tableColumn id="1" xr3:uid="{AC4AC935-F7FF-8446-8030-ECED817D43D1}" name="#" dataDxfId="65"/>
    <tableColumn id="2" xr3:uid="{0396FD18-74A2-4841-80E5-45D484E01FA0}" name="NR." dataDxfId="64">
      <calculatedColumnFormula>#REF!</calculatedColumnFormula>
    </tableColumn>
    <tableColumn id="3" xr3:uid="{0B0A2731-EA47-3944-81E9-50581E5BB7BC}" name="DRIVER" dataDxfId="63">
      <calculatedColumnFormula>#REF!</calculatedColumnFormula>
    </tableColumn>
    <tableColumn id="6" xr3:uid="{6C523D5E-C5B2-444C-812C-7D691E0C38A0}" name="COUNTRY" dataDxfId="62"/>
    <tableColumn id="8" xr3:uid="{45A967DE-C70D-1D40-AB58-2BDFDB1D7075}" name="LIVONIA" dataDxfId="61"/>
    <tableColumn id="9" xr3:uid="{98A8759D-3620-2A46-AC99-9BA53AE74882}" name="LT CHAMP." dataDxfId="60"/>
    <tableColumn id="4" xr3:uid="{5BD340EF-1D08-9E48-ACD5-2C85F65E6BC8}" name="BALTIC" dataDxfId="59">
      <calculatedColumnFormula>#REF!</calculatedColumnFormula>
    </tableColumn>
    <tableColumn id="7" xr3:uid="{67EB1FC6-C2BE-6F4A-BD4D-14514EDDA189}" name="NEZ" dataDxfId="5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9C70DCB-4A16-084D-9519-C96E1750D86C}" name="Table135" displayName="Table135" ref="B11:G37" totalsRowShown="0" headerRowDxfId="57" dataDxfId="56">
  <autoFilter ref="B11:G37" xr:uid="{21383676-882F-CE40-BD06-CF9CFCDA117D}"/>
  <sortState ref="B12:G37">
    <sortCondition descending="1" ref="G11:G37"/>
  </sortState>
  <tableColumns count="6">
    <tableColumn id="1" xr3:uid="{3542E0A0-A8B9-3E40-B243-532A7D791282}" name="#" dataDxfId="55"/>
    <tableColumn id="2" xr3:uid="{7116605A-2395-CB49-B540-1213EDD0A90B}" name="NR." dataDxfId="54">
      <calculatedColumnFormula>INDEX(QUALIFICATION!$A$6:$A$31,MATCH(LARGE(QUALIFICATION!#REF!,ROWS(QUALIFICATION!$1:1)),QUALIFICATION!#REF!,0))</calculatedColumnFormula>
    </tableColumn>
    <tableColumn id="3" xr3:uid="{21F644C2-108A-A74D-9A61-EBC7104B3A2E}" name="DRIVER" dataDxfId="53">
      <calculatedColumnFormula>INDEX(QUALIFICATION!$B$6:$B$31,MATCH(LARGE(QUALIFICATION!#REF!,ROWS(QUALIFICATION!$1:1)),QUALIFICATION!#REF!,0))</calculatedColumnFormula>
    </tableColumn>
    <tableColumn id="4" xr3:uid="{598A6E3D-AD6F-5948-AACB-FAC26600491A}" name="Q1" dataDxfId="52">
      <calculatedColumnFormula>INDEX(QUALIFICATION!$H$6:$H$31,MATCH(LARGE(QUALIFICATION!#REF!,ROWS(QUALIFICATION!$1:1)),QUALIFICATION!#REF!,0))</calculatedColumnFormula>
    </tableColumn>
    <tableColumn id="11" xr3:uid="{2C028496-7B1B-1A4C-A4DB-8CA1C0B6C370}" name="Q12" dataDxfId="51">
      <calculatedColumnFormula>INDEX(QUALIFICATION!$N$6:$N$31,MATCH(LARGE(QUALIFICATION!#REF!,ROWS(QUALIFICATION!$1:1)),QUALIFICATION!#REF!,0))</calculatedColumnFormula>
    </tableColumn>
    <tableColumn id="12" xr3:uid="{B89CA9C8-0AFD-F048-AD3F-BC80350591DB}" name="BEST Q" dataDxfId="50">
      <calculatedColumnFormula>LARGE(QUALIFICATION!#REF!,Table135[[#This Row],['#]])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3E24B75-7BC1-6548-BE99-6E65B024292D}" name="Table56" displayName="Table56" ref="A3:F29" totalsRowShown="0" dataDxfId="49">
  <autoFilter ref="A3:F29" xr:uid="{390CDD0E-7489-D94C-AEBA-9CF649E80424}"/>
  <sortState ref="A4:F29">
    <sortCondition descending="1" ref="F3:F29"/>
  </sortState>
  <tableColumns count="6">
    <tableColumn id="1" xr3:uid="{25C3DA90-BFD7-A24C-B9ED-BB5D229308A9}" name="#" dataDxfId="48"/>
    <tableColumn id="2" xr3:uid="{1C3E6C81-6DB9-9247-BACC-8B962ECDBB4F}" name="Nr." dataDxfId="47"/>
    <tableColumn id="3" xr3:uid="{023DABEC-073B-0044-9456-B3B4B77E3C05}" name="DRIVER" dataDxfId="46"/>
    <tableColumn id="10" xr3:uid="{5463FA28-8DF3-AE44-A11F-623847D869E3}" name="QUALIFICATION" dataDxfId="45"/>
    <tableColumn id="9" xr3:uid="{8347E47D-6EAF-674A-891E-AE6A09FFE269}" name="FINALS" dataDxfId="44"/>
    <tableColumn id="8" xr3:uid="{D44E43BF-3752-114F-95BE-D2609E691EC1}" name="RESULTS" dataDxfId="43">
      <calculatedColumnFormula>SUM(Table56[[#This Row],[QUALIFICATION]:[FINALS]])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ED48715-9D31-854E-967A-1BD4E8F30627}" name="Table5" displayName="Table5" ref="A5:M28" totalsRowShown="0" dataDxfId="42">
  <autoFilter ref="A5:M28" xr:uid="{C7A856DF-DA4A-BB43-B064-8E3CC3242B3B}"/>
  <sortState ref="A6:M28">
    <sortCondition descending="1" ref="D5:D28"/>
  </sortState>
  <tableColumns count="13">
    <tableColumn id="1" xr3:uid="{7A61F0D6-8D04-E143-840F-916262F03CB7}" name="#" dataDxfId="41"/>
    <tableColumn id="2" xr3:uid="{45D8F5C4-47C2-A744-9660-9F29C2BAD46D}" name="Nr." dataDxfId="40"/>
    <tableColumn id="3" xr3:uid="{5C3542F9-9E92-DB4B-A12C-1D5F374EB6C8}" name="DRIVER" dataDxfId="39"/>
    <tableColumn id="4" xr3:uid="{F1C0AB81-625C-4444-AF5B-917C804647A2}" name="TOTAL" dataDxfId="38">
      <calculatedColumnFormula>Table5[[#This Row],[RESULTS]]+Table5[[#This Row],[RESULTS  ]]+Table5[[#This Row],[RESULTS ]]</calculatedColumnFormula>
    </tableColumn>
    <tableColumn id="10" xr3:uid="{63ED4778-3C76-B647-8FD8-056E89157044}" name="QUALIFICATION" dataDxfId="37"/>
    <tableColumn id="9" xr3:uid="{5BFC1F66-DB6F-D046-B763-081881E20771}" name="FINALS" dataDxfId="36"/>
    <tableColumn id="8" xr3:uid="{AB645FB2-1C66-3344-B6C8-917CC580D8FF}" name="RESULTS" dataDxfId="35">
      <calculatedColumnFormula>SUM(Table5[[#This Row],[QUALIFICATION]:[FINALS]])</calculatedColumnFormula>
    </tableColumn>
    <tableColumn id="13" xr3:uid="{21EA1E61-0F78-4643-909D-2A4C4B1A011B}" name="QUALIFICATION " dataDxfId="34"/>
    <tableColumn id="12" xr3:uid="{EA6918FC-3B81-7C45-985B-943614CA7417}" name="FINALS " dataDxfId="33"/>
    <tableColumn id="11" xr3:uid="{BC579335-C815-6A41-8ABA-ECFF6EF19958}" name="RESULTS " dataDxfId="32">
      <calculatedColumnFormula>Table5[[#This Row],[FINALS ]]+Table5[[#This Row],[QUALIFICATION ]]</calculatedColumnFormula>
    </tableColumn>
    <tableColumn id="5" xr3:uid="{302B5A1B-7865-AB4E-A544-6AB309030012}" name="QUALIFICATION  " dataDxfId="31"/>
    <tableColumn id="6" xr3:uid="{3A68A4A3-8D72-EA40-A6DC-46B1F79209F8}" name="FINALS  " dataDxfId="30"/>
    <tableColumn id="7" xr3:uid="{76E36DD4-B469-9A40-944F-C1123C92BD65}" name="RESULTS  " dataDxfId="29">
      <calculatedColumnFormula>SUM(Table5[[#This Row],[QUALIFICATION  ]:[FINALS  ]])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FBF49ED-48C5-C546-952C-D5F5CCD7F3EF}" name="Table57" displayName="Table57" ref="A4:M28" totalsRowShown="0" dataDxfId="28">
  <autoFilter ref="A4:M28" xr:uid="{6CE79184-9AA1-0A46-A26A-4B11D2ACBCD7}"/>
  <sortState ref="A5:M28">
    <sortCondition descending="1" ref="D4:D28"/>
  </sortState>
  <tableColumns count="13">
    <tableColumn id="1" xr3:uid="{BBFA27B4-DC48-894F-A0A8-3AA5F7BA2D4C}" name="#" dataDxfId="27">
      <calculatedColumnFormula>UPPER(Table57[[#This Row],[DRIVER]])</calculatedColumnFormula>
    </tableColumn>
    <tableColumn id="2" xr3:uid="{A1F8E7A2-5954-EF4B-8B1A-F8704AACDE1A}" name="Nr." dataDxfId="26"/>
    <tableColumn id="3" xr3:uid="{AE818B4D-9379-FC4A-8CAC-98601ED86EE5}" name="DRIVER" dataDxfId="25"/>
    <tableColumn id="4" xr3:uid="{5A864E1D-7E11-FE48-8DC0-45F5D570AE0C}" name="TOTAL" dataDxfId="24">
      <calculatedColumnFormula>Table57[[#This Row],[RESULTS]]+Table57[[#This Row],[RESULTS  ]]+Table57[[#This Row],[RESULTS ]]</calculatedColumnFormula>
    </tableColumn>
    <tableColumn id="10" xr3:uid="{E87386C2-C251-754E-9701-5E3AF8C8E4EA}" name="QUALIFICATION" dataDxfId="23"/>
    <tableColumn id="9" xr3:uid="{96069E2A-899B-4A44-B37A-27370F96C710}" name="FINALS" dataDxfId="22"/>
    <tableColumn id="8" xr3:uid="{ED780F3C-83D8-B847-AFCA-B10F24454612}" name="RESULTS" dataDxfId="21">
      <calculatedColumnFormula>SUM(Table57[[#This Row],[QUALIFICATION]:[FINALS]])</calculatedColumnFormula>
    </tableColumn>
    <tableColumn id="13" xr3:uid="{75E63159-2E3E-DC43-8DB5-673FBD4D2B5A}" name="QUALIFICATION " dataDxfId="20"/>
    <tableColumn id="12" xr3:uid="{3D08D7B1-28C4-5A41-BC94-C42A46D62C29}" name="FINALS " dataDxfId="19"/>
    <tableColumn id="11" xr3:uid="{BA3DCA16-D9A7-F642-949B-4469438D7C2E}" name="RESULTS " dataDxfId="18">
      <calculatedColumnFormula>Table57[[#This Row],[FINALS ]]+Table57[[#This Row],[QUALIFICATION ]]</calculatedColumnFormula>
    </tableColumn>
    <tableColumn id="5" xr3:uid="{97E8622A-563A-7341-BDC7-CB82145DB508}" name="QUALIFICATION  " dataDxfId="17"/>
    <tableColumn id="6" xr3:uid="{D5D1ECB8-60D8-9E44-858A-2A653FC0DDB2}" name="FINALS  " dataDxfId="16"/>
    <tableColumn id="7" xr3:uid="{636DDDCA-86F0-0649-A5C8-516DE8CC1D57}" name="RESULTS  " dataDxfId="15">
      <calculatedColumnFormula>SUM(Table57[[#This Row],[QUALIFICATION  ]:[FINALS  ]])</calculatedColumnFormula>
    </tableColumn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EBC916D9-F2EF-BE4F-999C-7DB9F110A587}" name="Table568" displayName="Table568" ref="A3:F13" totalsRowShown="0" dataDxfId="14">
  <autoFilter ref="A3:F13" xr:uid="{0BFA45FA-C53B-6942-B4E6-BCC95950C5C8}"/>
  <sortState ref="A4:F13">
    <sortCondition descending="1" ref="F3:F13"/>
  </sortState>
  <tableColumns count="6">
    <tableColumn id="1" xr3:uid="{62CC2134-0D9F-6947-9FF3-A8AB3C36124C}" name="#" dataDxfId="13"/>
    <tableColumn id="2" xr3:uid="{9254CFAE-9E0B-2C49-B61A-3A2D1D86EB21}" name="Nr." dataDxfId="12"/>
    <tableColumn id="3" xr3:uid="{29668CB8-CA0D-1B4E-8FA0-445D295344D7}" name="DRIVER" dataDxfId="11"/>
    <tableColumn id="10" xr3:uid="{43A2E152-75E5-D149-90CD-8C3C90D10999}" name="QUALIFICATION" dataDxfId="10"/>
    <tableColumn id="9" xr3:uid="{A74F4191-A704-8044-A24F-A27D8E8794EF}" name="FINALS" dataDxfId="9"/>
    <tableColumn id="8" xr3:uid="{AF5D1413-91B0-8D4E-B736-8BBC19A63530}" name="RESULTS" dataDxfId="8">
      <calculatedColumnFormula>SUM(Table568[[#This Row],[QUALIFICATION]:[FINALS]])</calculatedColumnFormula>
    </tableColumn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B86C269-ED8B-1545-9103-5F7755DA0798}" name="Table59" displayName="Table59" ref="A5:G29" totalsRowShown="0" dataDxfId="7">
  <autoFilter ref="A5:G29" xr:uid="{1302D77A-CECD-6F4C-8D61-BD83EDDC8E44}"/>
  <sortState ref="A6:G29">
    <sortCondition descending="1" ref="D5:D29"/>
  </sortState>
  <tableColumns count="7">
    <tableColumn id="1" xr3:uid="{648C06B3-CB9B-1D42-9662-7B77D8F7AEA2}" name="#" dataDxfId="6"/>
    <tableColumn id="2" xr3:uid="{CE4A51F1-436D-4D40-A72E-E40F1CECCC80}" name="Nr." dataDxfId="5"/>
    <tableColumn id="3" xr3:uid="{FE754102-15B3-BE42-8CDD-BD9D54FB0639}" name="DRIVER" dataDxfId="4"/>
    <tableColumn id="4" xr3:uid="{2B582D75-335A-6C43-9958-22D9A0C015B5}" name="TOTAL" dataDxfId="3">
      <calculatedColumnFormula>Table59[[#This Row],[RESULTS]]</calculatedColumnFormula>
    </tableColumn>
    <tableColumn id="10" xr3:uid="{2697D59C-6732-6241-B40D-83CD465566AC}" name="QUALIFICATION" dataDxfId="2"/>
    <tableColumn id="9" xr3:uid="{68D69FF9-8CFD-2140-A032-777990EA3428}" name="FINALS" dataDxfId="1"/>
    <tableColumn id="8" xr3:uid="{66E1EE7A-0EDA-0143-A090-38C9B0C26AC5}" name="RESULTS" dataDxfId="0">
      <calculatedColumnFormula>SUM(Table59[[#This Row],[QUALIFICATION]:[FINALS]])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92BFE-96E2-8B41-9A50-FF980E5E1752}">
  <dimension ref="A1:H58"/>
  <sheetViews>
    <sheetView topLeftCell="A5" zoomScale="110" zoomScaleNormal="110" workbookViewId="0">
      <selection activeCell="B35" sqref="B35:C35"/>
    </sheetView>
  </sheetViews>
  <sheetFormatPr baseColWidth="10" defaultColWidth="8.83203125" defaultRowHeight="15" x14ac:dyDescent="0.2"/>
  <cols>
    <col min="1" max="1" width="7.83203125" style="1" customWidth="1"/>
    <col min="2" max="2" width="8.83203125" style="3" customWidth="1"/>
    <col min="3" max="3" width="29.83203125" style="1" customWidth="1"/>
    <col min="4" max="4" width="10.5" style="1" customWidth="1"/>
    <col min="5" max="5" width="9" style="84" customWidth="1"/>
    <col min="6" max="6" width="10" style="84" customWidth="1"/>
    <col min="7" max="7" width="8.5" style="84" customWidth="1"/>
    <col min="8" max="8" width="8.33203125" style="84" customWidth="1"/>
    <col min="9" max="9" width="11.6640625" style="1" customWidth="1"/>
    <col min="10" max="10" width="16.5" style="1" customWidth="1"/>
    <col min="11" max="11" width="24.6640625" style="1" customWidth="1"/>
    <col min="12" max="16384" width="8.83203125" style="1"/>
  </cols>
  <sheetData>
    <row r="1" spans="1:8" ht="5" customHeight="1" x14ac:dyDescent="0.2"/>
    <row r="2" spans="1:8" ht="19" customHeight="1" x14ac:dyDescent="0.2">
      <c r="C2" s="16"/>
      <c r="D2" s="85" t="s">
        <v>102</v>
      </c>
      <c r="E2" s="94"/>
      <c r="F2" s="94"/>
      <c r="G2" s="83"/>
    </row>
    <row r="3" spans="1:8" ht="19" customHeight="1" x14ac:dyDescent="0.2">
      <c r="B3" s="84"/>
      <c r="D3" s="85" t="s">
        <v>100</v>
      </c>
      <c r="E3" s="91"/>
      <c r="F3" s="91"/>
      <c r="G3" s="83"/>
    </row>
    <row r="4" spans="1:8" ht="19" customHeight="1" x14ac:dyDescent="0.2">
      <c r="B4" s="84"/>
      <c r="D4" s="13" t="s">
        <v>101</v>
      </c>
      <c r="E4" s="91"/>
      <c r="F4" s="91"/>
      <c r="G4" s="83"/>
    </row>
    <row r="5" spans="1:8" ht="19" customHeight="1" x14ac:dyDescent="0.2">
      <c r="B5" s="84"/>
      <c r="D5" s="85" t="s">
        <v>103</v>
      </c>
      <c r="E5" s="91"/>
      <c r="F5" s="91"/>
      <c r="G5" s="83"/>
    </row>
    <row r="6" spans="1:8" ht="6" customHeight="1" x14ac:dyDescent="0.2">
      <c r="B6" s="77"/>
      <c r="C6" s="94"/>
      <c r="D6" s="91"/>
      <c r="E6" s="91"/>
      <c r="F6" s="91"/>
      <c r="G6" s="83"/>
    </row>
    <row r="7" spans="1:8" ht="14" customHeight="1" x14ac:dyDescent="0.2">
      <c r="C7" s="16"/>
      <c r="D7" s="100" t="s">
        <v>18</v>
      </c>
    </row>
    <row r="8" spans="1:8" ht="16" customHeight="1" x14ac:dyDescent="0.2">
      <c r="C8" s="16"/>
      <c r="D8" s="101" t="s">
        <v>26</v>
      </c>
      <c r="E8" s="91"/>
      <c r="F8" s="91"/>
      <c r="G8" s="85"/>
    </row>
    <row r="9" spans="1:8" ht="19" customHeight="1" x14ac:dyDescent="0.2">
      <c r="C9" s="16"/>
      <c r="D9" s="100" t="s">
        <v>27</v>
      </c>
      <c r="G9" s="86"/>
    </row>
    <row r="10" spans="1:8" ht="8" customHeight="1" x14ac:dyDescent="0.2">
      <c r="C10" s="5"/>
      <c r="D10" s="78"/>
      <c r="E10" s="78"/>
      <c r="F10" s="78"/>
    </row>
    <row r="11" spans="1:8" s="4" customFormat="1" ht="23" customHeight="1" x14ac:dyDescent="0.2">
      <c r="A11" s="67" t="s">
        <v>0</v>
      </c>
      <c r="B11" s="67" t="s">
        <v>28</v>
      </c>
      <c r="C11" s="67" t="s">
        <v>29</v>
      </c>
      <c r="D11" s="67" t="s">
        <v>30</v>
      </c>
      <c r="E11" s="67" t="s">
        <v>98</v>
      </c>
      <c r="F11" s="67" t="s">
        <v>99</v>
      </c>
      <c r="G11" s="67" t="s">
        <v>74</v>
      </c>
      <c r="H11" s="67" t="s">
        <v>92</v>
      </c>
    </row>
    <row r="12" spans="1:8" x14ac:dyDescent="0.2">
      <c r="A12" s="53">
        <v>1</v>
      </c>
      <c r="B12" s="3" t="s">
        <v>89</v>
      </c>
      <c r="C12" s="12" t="s">
        <v>50</v>
      </c>
      <c r="D12" s="13" t="s">
        <v>46</v>
      </c>
      <c r="F12" s="84" t="s">
        <v>78</v>
      </c>
      <c r="G12" s="81"/>
      <c r="H12" s="13" t="s">
        <v>78</v>
      </c>
    </row>
    <row r="13" spans="1:8" x14ac:dyDescent="0.2">
      <c r="A13" s="53">
        <v>2</v>
      </c>
      <c r="B13" s="3" t="s">
        <v>67</v>
      </c>
      <c r="C13" s="12" t="s">
        <v>61</v>
      </c>
      <c r="D13" s="13" t="s">
        <v>45</v>
      </c>
      <c r="E13" s="84" t="s">
        <v>78</v>
      </c>
      <c r="G13" s="81" t="s">
        <v>78</v>
      </c>
      <c r="H13" s="13" t="s">
        <v>78</v>
      </c>
    </row>
    <row r="14" spans="1:8" x14ac:dyDescent="0.2">
      <c r="A14" s="53">
        <v>3</v>
      </c>
      <c r="B14" s="3" t="s">
        <v>82</v>
      </c>
      <c r="C14" s="12" t="s">
        <v>76</v>
      </c>
      <c r="D14" s="13" t="s">
        <v>21</v>
      </c>
      <c r="E14" s="84" t="s">
        <v>78</v>
      </c>
      <c r="G14" s="81" t="s">
        <v>78</v>
      </c>
      <c r="H14" s="13" t="s">
        <v>78</v>
      </c>
    </row>
    <row r="15" spans="1:8" x14ac:dyDescent="0.2">
      <c r="A15" s="53">
        <v>4</v>
      </c>
      <c r="B15" s="3" t="s">
        <v>88</v>
      </c>
      <c r="C15" s="12" t="s">
        <v>59</v>
      </c>
      <c r="D15" s="13" t="s">
        <v>46</v>
      </c>
      <c r="F15" s="84" t="s">
        <v>78</v>
      </c>
      <c r="G15" s="81"/>
      <c r="H15" s="13" t="s">
        <v>78</v>
      </c>
    </row>
    <row r="16" spans="1:8" x14ac:dyDescent="0.2">
      <c r="A16" s="53">
        <v>5</v>
      </c>
      <c r="B16" s="3" t="s">
        <v>95</v>
      </c>
      <c r="C16" s="12" t="s">
        <v>65</v>
      </c>
      <c r="D16" s="13" t="s">
        <v>46</v>
      </c>
      <c r="F16" s="84" t="s">
        <v>78</v>
      </c>
      <c r="G16" s="13" t="s">
        <v>78</v>
      </c>
      <c r="H16" s="13" t="s">
        <v>78</v>
      </c>
    </row>
    <row r="17" spans="1:8" x14ac:dyDescent="0.2">
      <c r="A17" s="53">
        <v>6</v>
      </c>
      <c r="B17" s="3" t="s">
        <v>93</v>
      </c>
      <c r="C17" s="12" t="s">
        <v>54</v>
      </c>
      <c r="D17" s="13" t="s">
        <v>46</v>
      </c>
      <c r="F17" s="84" t="s">
        <v>78</v>
      </c>
      <c r="G17" s="81" t="s">
        <v>78</v>
      </c>
      <c r="H17" s="13" t="s">
        <v>78</v>
      </c>
    </row>
    <row r="18" spans="1:8" x14ac:dyDescent="0.2">
      <c r="A18" s="53">
        <v>7</v>
      </c>
      <c r="B18" s="3" t="s">
        <v>94</v>
      </c>
      <c r="C18" s="12" t="s">
        <v>52</v>
      </c>
      <c r="D18" s="13" t="s">
        <v>46</v>
      </c>
      <c r="E18" s="84" t="s">
        <v>106</v>
      </c>
      <c r="F18" s="84" t="s">
        <v>78</v>
      </c>
      <c r="G18" s="81" t="s">
        <v>78</v>
      </c>
      <c r="H18" s="13" t="s">
        <v>78</v>
      </c>
    </row>
    <row r="19" spans="1:8" x14ac:dyDescent="0.2">
      <c r="A19" s="53">
        <v>8</v>
      </c>
      <c r="B19" s="3" t="s">
        <v>23</v>
      </c>
      <c r="C19" s="12" t="s">
        <v>68</v>
      </c>
      <c r="D19" s="13" t="s">
        <v>21</v>
      </c>
      <c r="E19" s="84" t="s">
        <v>78</v>
      </c>
      <c r="G19" s="81" t="s">
        <v>78</v>
      </c>
      <c r="H19" s="13" t="s">
        <v>78</v>
      </c>
    </row>
    <row r="20" spans="1:8" x14ac:dyDescent="0.2">
      <c r="A20" s="53">
        <v>9</v>
      </c>
      <c r="B20" s="3" t="s">
        <v>20</v>
      </c>
      <c r="C20" s="12" t="s">
        <v>22</v>
      </c>
      <c r="D20" s="13" t="s">
        <v>21</v>
      </c>
      <c r="E20" s="84" t="s">
        <v>78</v>
      </c>
      <c r="G20" s="81" t="s">
        <v>78</v>
      </c>
      <c r="H20" s="13" t="s">
        <v>78</v>
      </c>
    </row>
    <row r="21" spans="1:8" x14ac:dyDescent="0.2">
      <c r="A21" s="53">
        <v>10</v>
      </c>
      <c r="B21" s="3" t="s">
        <v>80</v>
      </c>
      <c r="C21" s="12" t="s">
        <v>75</v>
      </c>
      <c r="D21" s="13" t="s">
        <v>66</v>
      </c>
      <c r="G21" s="81"/>
      <c r="H21" s="13" t="s">
        <v>78</v>
      </c>
    </row>
    <row r="22" spans="1:8" x14ac:dyDescent="0.2">
      <c r="A22" s="53">
        <v>11</v>
      </c>
      <c r="B22" s="3" t="s">
        <v>85</v>
      </c>
      <c r="C22" s="12" t="s">
        <v>55</v>
      </c>
      <c r="D22" s="13" t="s">
        <v>46</v>
      </c>
      <c r="F22" s="84" t="s">
        <v>78</v>
      </c>
      <c r="G22" s="81"/>
      <c r="H22" s="13" t="s">
        <v>78</v>
      </c>
    </row>
    <row r="23" spans="1:8" x14ac:dyDescent="0.2">
      <c r="A23" s="53">
        <v>12</v>
      </c>
      <c r="B23" s="3" t="s">
        <v>79</v>
      </c>
      <c r="C23" s="12" t="s">
        <v>53</v>
      </c>
      <c r="D23" s="13" t="s">
        <v>21</v>
      </c>
      <c r="E23" s="84" t="s">
        <v>78</v>
      </c>
      <c r="G23" s="81"/>
      <c r="H23" s="13" t="s">
        <v>78</v>
      </c>
    </row>
    <row r="24" spans="1:8" x14ac:dyDescent="0.2">
      <c r="A24" s="53">
        <v>13</v>
      </c>
      <c r="B24" s="3" t="s">
        <v>69</v>
      </c>
      <c r="C24" s="12" t="s">
        <v>49</v>
      </c>
      <c r="D24" s="13" t="s">
        <v>45</v>
      </c>
      <c r="E24" s="84" t="s">
        <v>78</v>
      </c>
      <c r="G24" s="81"/>
      <c r="H24" s="13" t="s">
        <v>78</v>
      </c>
    </row>
    <row r="25" spans="1:8" x14ac:dyDescent="0.2">
      <c r="A25" s="53">
        <v>14</v>
      </c>
      <c r="B25" s="3" t="s">
        <v>83</v>
      </c>
      <c r="C25" s="12" t="s">
        <v>47</v>
      </c>
      <c r="D25" s="13" t="s">
        <v>45</v>
      </c>
      <c r="E25" s="84" t="s">
        <v>78</v>
      </c>
      <c r="G25" s="81"/>
      <c r="H25" s="13" t="s">
        <v>78</v>
      </c>
    </row>
    <row r="26" spans="1:8" x14ac:dyDescent="0.2">
      <c r="A26" s="53">
        <v>15</v>
      </c>
      <c r="B26" s="3" t="s">
        <v>87</v>
      </c>
      <c r="C26" s="12" t="s">
        <v>77</v>
      </c>
      <c r="D26" s="13" t="s">
        <v>21</v>
      </c>
      <c r="E26" s="84" t="s">
        <v>78</v>
      </c>
      <c r="G26" s="81"/>
      <c r="H26" s="13"/>
    </row>
    <row r="27" spans="1:8" x14ac:dyDescent="0.2">
      <c r="A27" s="53">
        <v>16</v>
      </c>
      <c r="B27" s="3" t="s">
        <v>71</v>
      </c>
      <c r="C27" s="12" t="s">
        <v>70</v>
      </c>
      <c r="D27" s="13" t="s">
        <v>45</v>
      </c>
      <c r="E27" s="84" t="s">
        <v>78</v>
      </c>
      <c r="G27" s="81" t="s">
        <v>78</v>
      </c>
      <c r="H27" s="13" t="s">
        <v>78</v>
      </c>
    </row>
    <row r="28" spans="1:8" x14ac:dyDescent="0.2">
      <c r="A28" s="53">
        <v>17</v>
      </c>
      <c r="B28" s="3" t="s">
        <v>72</v>
      </c>
      <c r="C28" s="12" t="s">
        <v>60</v>
      </c>
      <c r="D28" s="13" t="s">
        <v>45</v>
      </c>
      <c r="E28" s="84" t="s">
        <v>78</v>
      </c>
      <c r="G28" s="81" t="s">
        <v>78</v>
      </c>
      <c r="H28" s="13" t="s">
        <v>78</v>
      </c>
    </row>
    <row r="29" spans="1:8" x14ac:dyDescent="0.2">
      <c r="A29" s="53">
        <v>18</v>
      </c>
      <c r="B29" s="3" t="s">
        <v>90</v>
      </c>
      <c r="C29" s="12" t="s">
        <v>48</v>
      </c>
      <c r="D29" s="13" t="s">
        <v>46</v>
      </c>
      <c r="F29" s="84" t="s">
        <v>78</v>
      </c>
      <c r="G29" s="81"/>
      <c r="H29" s="13" t="s">
        <v>78</v>
      </c>
    </row>
    <row r="30" spans="1:8" x14ac:dyDescent="0.2">
      <c r="A30" s="53">
        <v>19</v>
      </c>
      <c r="B30" s="3" t="s">
        <v>24</v>
      </c>
      <c r="C30" s="12" t="s">
        <v>62</v>
      </c>
      <c r="D30" s="13" t="s">
        <v>21</v>
      </c>
      <c r="E30" s="84" t="s">
        <v>78</v>
      </c>
      <c r="G30" s="81"/>
      <c r="H30" s="13" t="s">
        <v>78</v>
      </c>
    </row>
    <row r="31" spans="1:8" x14ac:dyDescent="0.2">
      <c r="A31" s="53">
        <v>20</v>
      </c>
      <c r="B31" s="3" t="s">
        <v>73</v>
      </c>
      <c r="C31" s="12" t="s">
        <v>58</v>
      </c>
      <c r="D31" s="13" t="s">
        <v>45</v>
      </c>
      <c r="E31" s="84" t="s">
        <v>78</v>
      </c>
      <c r="G31" s="81" t="s">
        <v>78</v>
      </c>
      <c r="H31" s="13" t="s">
        <v>78</v>
      </c>
    </row>
    <row r="32" spans="1:8" x14ac:dyDescent="0.2">
      <c r="A32" s="53">
        <v>21</v>
      </c>
      <c r="B32" s="3" t="s">
        <v>86</v>
      </c>
      <c r="C32" s="12" t="s">
        <v>97</v>
      </c>
      <c r="D32" s="13" t="s">
        <v>46</v>
      </c>
      <c r="F32" s="84" t="s">
        <v>78</v>
      </c>
      <c r="G32" s="81" t="s">
        <v>78</v>
      </c>
      <c r="H32" s="13"/>
    </row>
    <row r="33" spans="1:8" x14ac:dyDescent="0.2">
      <c r="A33" s="53">
        <v>22</v>
      </c>
      <c r="B33" s="3" t="s">
        <v>19</v>
      </c>
      <c r="C33" s="12" t="s">
        <v>63</v>
      </c>
      <c r="D33" s="13" t="s">
        <v>21</v>
      </c>
      <c r="E33" s="84" t="s">
        <v>78</v>
      </c>
      <c r="G33" s="81"/>
      <c r="H33" s="13" t="s">
        <v>78</v>
      </c>
    </row>
    <row r="34" spans="1:8" x14ac:dyDescent="0.2">
      <c r="A34" s="53">
        <v>23</v>
      </c>
      <c r="B34" s="3" t="s">
        <v>84</v>
      </c>
      <c r="C34" s="12" t="s">
        <v>64</v>
      </c>
      <c r="D34" s="13" t="s">
        <v>46</v>
      </c>
      <c r="F34" s="84" t="s">
        <v>78</v>
      </c>
      <c r="G34" s="13"/>
      <c r="H34" s="13" t="s">
        <v>78</v>
      </c>
    </row>
    <row r="35" spans="1:8" x14ac:dyDescent="0.2">
      <c r="A35" s="53">
        <v>24</v>
      </c>
      <c r="B35" s="3" t="s">
        <v>91</v>
      </c>
      <c r="C35" s="12" t="s">
        <v>51</v>
      </c>
      <c r="D35" s="13" t="s">
        <v>46</v>
      </c>
      <c r="F35" s="84" t="s">
        <v>78</v>
      </c>
      <c r="G35" s="81" t="s">
        <v>78</v>
      </c>
      <c r="H35" s="13" t="s">
        <v>78</v>
      </c>
    </row>
    <row r="36" spans="1:8" x14ac:dyDescent="0.2">
      <c r="A36" s="53">
        <v>25</v>
      </c>
      <c r="B36" s="3" t="s">
        <v>81</v>
      </c>
      <c r="C36" s="12" t="s">
        <v>57</v>
      </c>
      <c r="D36" s="13" t="s">
        <v>66</v>
      </c>
      <c r="G36" s="81"/>
      <c r="H36" s="13" t="s">
        <v>78</v>
      </c>
    </row>
    <row r="37" spans="1:8" x14ac:dyDescent="0.2">
      <c r="A37" s="84">
        <v>26</v>
      </c>
      <c r="B37" s="3" t="s">
        <v>96</v>
      </c>
      <c r="C37" s="12" t="s">
        <v>56</v>
      </c>
      <c r="D37" s="13" t="s">
        <v>21</v>
      </c>
      <c r="E37" s="84" t="s">
        <v>78</v>
      </c>
      <c r="G37" s="81"/>
      <c r="H37" s="13" t="s">
        <v>78</v>
      </c>
    </row>
    <row r="38" spans="1:8" ht="7" customHeight="1" x14ac:dyDescent="0.2">
      <c r="A38" s="72"/>
    </row>
    <row r="39" spans="1:8" x14ac:dyDescent="0.2">
      <c r="A39" s="72" t="s">
        <v>105</v>
      </c>
      <c r="B39" s="99"/>
      <c r="C39" s="14"/>
      <c r="D39" s="14"/>
      <c r="E39" s="92"/>
      <c r="F39" s="92"/>
    </row>
    <row r="40" spans="1:8" x14ac:dyDescent="0.2">
      <c r="A40" s="15"/>
    </row>
    <row r="41" spans="1:8" x14ac:dyDescent="0.2">
      <c r="B41" s="2" t="s">
        <v>3</v>
      </c>
      <c r="D41" s="17"/>
      <c r="E41" s="17" t="s">
        <v>1</v>
      </c>
      <c r="F41" s="91"/>
    </row>
    <row r="42" spans="1:8" x14ac:dyDescent="0.2">
      <c r="B42" s="2"/>
      <c r="D42" s="2"/>
      <c r="E42" s="2"/>
      <c r="F42" s="91"/>
    </row>
    <row r="43" spans="1:8" x14ac:dyDescent="0.2">
      <c r="B43" s="2"/>
      <c r="D43" s="2"/>
      <c r="E43" s="2"/>
      <c r="F43" s="91"/>
    </row>
    <row r="44" spans="1:8" x14ac:dyDescent="0.2">
      <c r="B44" s="2" t="s">
        <v>2</v>
      </c>
      <c r="D44" s="18"/>
      <c r="E44" s="18" t="s">
        <v>4</v>
      </c>
      <c r="F44" s="82"/>
    </row>
    <row r="47" spans="1:8" x14ac:dyDescent="0.2">
      <c r="A47" s="71"/>
    </row>
    <row r="52" spans="2:6" ht="17" x14ac:dyDescent="0.2">
      <c r="B52" s="7"/>
      <c r="C52" s="7"/>
      <c r="D52" s="7"/>
      <c r="E52" s="93"/>
      <c r="F52" s="93"/>
    </row>
    <row r="53" spans="2:6" x14ac:dyDescent="0.2">
      <c r="B53" s="1"/>
      <c r="C53" s="6"/>
      <c r="D53" s="73"/>
      <c r="E53" s="73"/>
      <c r="F53" s="73"/>
    </row>
    <row r="54" spans="2:6" x14ac:dyDescent="0.2">
      <c r="B54" s="8"/>
      <c r="C54" s="8"/>
      <c r="D54" s="8"/>
      <c r="E54" s="73"/>
      <c r="F54" s="73"/>
    </row>
    <row r="55" spans="2:6" x14ac:dyDescent="0.2">
      <c r="B55" s="9"/>
      <c r="C55" s="9"/>
      <c r="D55" s="9"/>
      <c r="E55" s="74"/>
      <c r="F55" s="74"/>
    </row>
    <row r="56" spans="2:6" x14ac:dyDescent="0.2">
      <c r="B56" s="1"/>
      <c r="C56" s="6"/>
      <c r="D56" s="73"/>
      <c r="E56" s="73"/>
      <c r="F56" s="73"/>
    </row>
    <row r="57" spans="2:6" ht="16" x14ac:dyDescent="0.2">
      <c r="B57" s="34"/>
      <c r="C57" s="34"/>
      <c r="D57" s="34"/>
      <c r="E57" s="87"/>
      <c r="F57" s="87"/>
    </row>
    <row r="58" spans="2:6" ht="16" x14ac:dyDescent="0.2">
      <c r="B58" s="10"/>
      <c r="C58" s="10"/>
      <c r="D58" s="10"/>
      <c r="E58" s="78"/>
      <c r="F58" s="78"/>
    </row>
  </sheetData>
  <pageMargins left="0.25" right="0.25" top="0.75" bottom="0.75" header="0.3" footer="0.3"/>
  <pageSetup paperSize="9" orientation="portrait" horizontalDpi="0" verticalDpi="0"/>
  <drawing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1CB1A-9D40-C04D-8328-60AF765257B8}">
  <dimension ref="A1:I36"/>
  <sheetViews>
    <sheetView zoomScaleNormal="100" workbookViewId="0">
      <selection activeCell="I19" sqref="I19"/>
    </sheetView>
  </sheetViews>
  <sheetFormatPr baseColWidth="10" defaultColWidth="8.83203125" defaultRowHeight="15" x14ac:dyDescent="0.2"/>
  <cols>
    <col min="1" max="1" width="8.83203125" style="1"/>
    <col min="2" max="2" width="12" style="84" customWidth="1"/>
    <col min="3" max="3" width="27" style="1" customWidth="1"/>
    <col min="4" max="4" width="11.33203125" style="1" customWidth="1"/>
    <col min="5" max="6" width="13.33203125" style="84" customWidth="1"/>
    <col min="7" max="7" width="13.33203125" style="1" customWidth="1"/>
    <col min="8" max="16384" width="8.83203125" style="1"/>
  </cols>
  <sheetData>
    <row r="1" spans="1:9" ht="17" x14ac:dyDescent="0.2">
      <c r="C1" s="93"/>
    </row>
    <row r="2" spans="1:9" ht="17" x14ac:dyDescent="0.2">
      <c r="C2" s="154" t="s">
        <v>102</v>
      </c>
      <c r="D2" s="154"/>
    </row>
    <row r="3" spans="1:9" ht="17" x14ac:dyDescent="0.2">
      <c r="A3" s="15"/>
      <c r="C3" s="154" t="s">
        <v>129</v>
      </c>
      <c r="D3" s="155"/>
      <c r="E3" s="148" t="s">
        <v>136</v>
      </c>
      <c r="F3" s="149"/>
      <c r="G3" s="150"/>
      <c r="H3" s="111"/>
      <c r="I3" s="111"/>
    </row>
    <row r="4" spans="1:9" x14ac:dyDescent="0.2">
      <c r="A4" s="27"/>
      <c r="B4" s="27"/>
      <c r="D4" s="32"/>
      <c r="E4" s="151" t="s">
        <v>139</v>
      </c>
      <c r="F4" s="152"/>
      <c r="G4" s="153"/>
      <c r="H4" s="28"/>
      <c r="I4" s="111"/>
    </row>
    <row r="5" spans="1:9" s="8" customFormat="1" ht="30" customHeight="1" x14ac:dyDescent="0.2">
      <c r="A5" s="27" t="s">
        <v>0</v>
      </c>
      <c r="B5" s="27" t="s">
        <v>130</v>
      </c>
      <c r="C5" s="27" t="s">
        <v>29</v>
      </c>
      <c r="D5" s="112" t="s">
        <v>41</v>
      </c>
      <c r="E5" s="113" t="s">
        <v>25</v>
      </c>
      <c r="F5" s="114" t="s">
        <v>131</v>
      </c>
      <c r="G5" s="115" t="s">
        <v>132</v>
      </c>
      <c r="H5" s="116"/>
      <c r="I5" s="117"/>
    </row>
    <row r="6" spans="1:9" x14ac:dyDescent="0.2">
      <c r="A6" s="27">
        <v>1</v>
      </c>
      <c r="B6" s="27" t="s">
        <v>20</v>
      </c>
      <c r="C6" s="118" t="s">
        <v>22</v>
      </c>
      <c r="D6" s="119">
        <f>Table59[[#This Row],[RESULTS]]</f>
        <v>103</v>
      </c>
      <c r="E6" s="120">
        <v>3</v>
      </c>
      <c r="F6" s="121">
        <v>100</v>
      </c>
      <c r="G6" s="122">
        <f>SUM(Table59[[#This Row],[QUALIFICATION]:[FINALS]])</f>
        <v>103</v>
      </c>
      <c r="H6" s="28"/>
      <c r="I6" s="111"/>
    </row>
    <row r="7" spans="1:9" x14ac:dyDescent="0.2">
      <c r="A7" s="27">
        <v>2</v>
      </c>
      <c r="B7" s="27" t="s">
        <v>91</v>
      </c>
      <c r="C7" s="118" t="s">
        <v>51</v>
      </c>
      <c r="D7" s="119">
        <f>Table59[[#This Row],[RESULTS]]</f>
        <v>89</v>
      </c>
      <c r="E7" s="120">
        <v>1</v>
      </c>
      <c r="F7" s="121">
        <v>88</v>
      </c>
      <c r="G7" s="122">
        <f>SUM(Table59[[#This Row],[QUALIFICATION]:[FINALS]])</f>
        <v>89</v>
      </c>
      <c r="H7" s="28"/>
      <c r="I7" s="111"/>
    </row>
    <row r="8" spans="1:9" x14ac:dyDescent="0.2">
      <c r="A8" s="27">
        <v>3</v>
      </c>
      <c r="B8" s="27" t="s">
        <v>90</v>
      </c>
      <c r="C8" s="118" t="s">
        <v>48</v>
      </c>
      <c r="D8" s="119">
        <f>Table59[[#This Row],[RESULTS]]</f>
        <v>84</v>
      </c>
      <c r="E8" s="120">
        <v>6</v>
      </c>
      <c r="F8" s="121">
        <v>78</v>
      </c>
      <c r="G8" s="122">
        <f>SUM(Table59[[#This Row],[QUALIFICATION]:[FINALS]])</f>
        <v>84</v>
      </c>
      <c r="H8" s="28"/>
      <c r="I8" s="111"/>
    </row>
    <row r="9" spans="1:9" x14ac:dyDescent="0.2">
      <c r="A9" s="27">
        <v>4</v>
      </c>
      <c r="B9" s="27" t="s">
        <v>80</v>
      </c>
      <c r="C9" s="118" t="s">
        <v>75</v>
      </c>
      <c r="D9" s="119">
        <f>Table59[[#This Row],[RESULTS]]</f>
        <v>77</v>
      </c>
      <c r="E9" s="120">
        <v>8</v>
      </c>
      <c r="F9" s="121">
        <v>69</v>
      </c>
      <c r="G9" s="122">
        <f>SUM(Table59[[#This Row],[QUALIFICATION]:[FINALS]])</f>
        <v>77</v>
      </c>
      <c r="H9" s="28"/>
      <c r="I9" s="111"/>
    </row>
    <row r="10" spans="1:9" x14ac:dyDescent="0.2">
      <c r="A10" s="27">
        <v>5</v>
      </c>
      <c r="B10" s="27" t="s">
        <v>72</v>
      </c>
      <c r="C10" s="118" t="s">
        <v>60</v>
      </c>
      <c r="D10" s="119">
        <f>Table59[[#This Row],[RESULTS]]</f>
        <v>66</v>
      </c>
      <c r="E10" s="120">
        <v>12</v>
      </c>
      <c r="F10" s="121">
        <v>54</v>
      </c>
      <c r="G10" s="122">
        <f>SUM(Table59[[#This Row],[QUALIFICATION]:[FINALS]])</f>
        <v>66</v>
      </c>
      <c r="H10" s="28"/>
      <c r="I10" s="111"/>
    </row>
    <row r="11" spans="1:9" x14ac:dyDescent="0.2">
      <c r="A11" s="27">
        <v>6</v>
      </c>
      <c r="B11" s="27" t="s">
        <v>94</v>
      </c>
      <c r="C11" s="118" t="s">
        <v>52</v>
      </c>
      <c r="D11" s="119">
        <f>Table59[[#This Row],[RESULTS]]</f>
        <v>65</v>
      </c>
      <c r="E11" s="120">
        <v>4</v>
      </c>
      <c r="F11" s="121">
        <v>61</v>
      </c>
      <c r="G11" s="122">
        <f>SUM(Table59[[#This Row],[QUALIFICATION]:[FINALS]])</f>
        <v>65</v>
      </c>
      <c r="H11" s="28"/>
      <c r="I11" s="111"/>
    </row>
    <row r="12" spans="1:9" x14ac:dyDescent="0.2">
      <c r="A12" s="27">
        <v>7</v>
      </c>
      <c r="B12" s="27" t="s">
        <v>96</v>
      </c>
      <c r="C12" s="118" t="s">
        <v>56</v>
      </c>
      <c r="D12" s="119">
        <f>Table59[[#This Row],[RESULTS]]</f>
        <v>64</v>
      </c>
      <c r="E12" s="125">
        <v>10</v>
      </c>
      <c r="F12" s="32">
        <v>54</v>
      </c>
      <c r="G12" s="122">
        <f>SUM(Table59[[#This Row],[QUALIFICATION]:[FINALS]])</f>
        <v>64</v>
      </c>
      <c r="H12" s="28"/>
      <c r="I12" s="111"/>
    </row>
    <row r="13" spans="1:9" x14ac:dyDescent="0.2">
      <c r="A13" s="27">
        <v>8</v>
      </c>
      <c r="B13" s="27" t="s">
        <v>24</v>
      </c>
      <c r="C13" s="118" t="s">
        <v>62</v>
      </c>
      <c r="D13" s="119">
        <f>Table59[[#This Row],[RESULTS]]</f>
        <v>64</v>
      </c>
      <c r="E13" s="125">
        <v>3</v>
      </c>
      <c r="F13" s="32">
        <v>61</v>
      </c>
      <c r="G13" s="122">
        <f>SUM(Table59[[#This Row],[QUALIFICATION]:[FINALS]])</f>
        <v>64</v>
      </c>
      <c r="H13" s="28"/>
      <c r="I13" s="111"/>
    </row>
    <row r="14" spans="1:9" x14ac:dyDescent="0.2">
      <c r="A14" s="27">
        <v>9</v>
      </c>
      <c r="B14" s="27" t="s">
        <v>93</v>
      </c>
      <c r="C14" s="118" t="s">
        <v>54</v>
      </c>
      <c r="D14" s="119">
        <f>Table59[[#This Row],[RESULTS]]</f>
        <v>63</v>
      </c>
      <c r="E14" s="120">
        <v>2</v>
      </c>
      <c r="F14" s="121">
        <v>61</v>
      </c>
      <c r="G14" s="122">
        <f>SUM(Table59[[#This Row],[QUALIFICATION]:[FINALS]])</f>
        <v>63</v>
      </c>
      <c r="H14" s="28"/>
      <c r="I14" s="111"/>
    </row>
    <row r="15" spans="1:9" x14ac:dyDescent="0.2">
      <c r="A15" s="27">
        <v>10</v>
      </c>
      <c r="B15" s="27" t="s">
        <v>79</v>
      </c>
      <c r="C15" s="118" t="s">
        <v>53</v>
      </c>
      <c r="D15" s="119">
        <f>Table59[[#This Row],[RESULTS]]</f>
        <v>62</v>
      </c>
      <c r="E15" s="120">
        <v>1</v>
      </c>
      <c r="F15" s="121">
        <v>61</v>
      </c>
      <c r="G15" s="122">
        <f>SUM(Table59[[#This Row],[QUALIFICATION]:[FINALS]])</f>
        <v>62</v>
      </c>
      <c r="H15" s="111"/>
      <c r="I15" s="111"/>
    </row>
    <row r="16" spans="1:9" x14ac:dyDescent="0.2">
      <c r="A16" s="27">
        <v>11</v>
      </c>
      <c r="B16" s="27" t="s">
        <v>69</v>
      </c>
      <c r="C16" s="118" t="s">
        <v>49</v>
      </c>
      <c r="D16" s="119">
        <f>Table59[[#This Row],[RESULTS]]</f>
        <v>56</v>
      </c>
      <c r="E16" s="125">
        <v>2</v>
      </c>
      <c r="F16" s="32">
        <v>54</v>
      </c>
      <c r="G16" s="122">
        <f>SUM(Table59[[#This Row],[QUALIFICATION]:[FINALS]])</f>
        <v>56</v>
      </c>
    </row>
    <row r="17" spans="1:7" x14ac:dyDescent="0.2">
      <c r="A17" s="27">
        <v>12</v>
      </c>
      <c r="B17" s="27" t="s">
        <v>84</v>
      </c>
      <c r="C17" s="118" t="s">
        <v>64</v>
      </c>
      <c r="D17" s="119">
        <f>Table59[[#This Row],[RESULTS]]</f>
        <v>54.5</v>
      </c>
      <c r="E17" s="120">
        <v>0.5</v>
      </c>
      <c r="F17" s="121">
        <v>54</v>
      </c>
      <c r="G17" s="122">
        <f>SUM(Table59[[#This Row],[QUALIFICATION]:[FINALS]])</f>
        <v>54.5</v>
      </c>
    </row>
    <row r="18" spans="1:7" x14ac:dyDescent="0.2">
      <c r="A18" s="27">
        <v>13</v>
      </c>
      <c r="B18" s="27" t="s">
        <v>85</v>
      </c>
      <c r="C18" s="118" t="s">
        <v>55</v>
      </c>
      <c r="D18" s="119">
        <f>Table59[[#This Row],[RESULTS]]</f>
        <v>54.5</v>
      </c>
      <c r="E18" s="129">
        <v>0.5</v>
      </c>
      <c r="F18" s="130">
        <v>54</v>
      </c>
      <c r="G18" s="126">
        <f>SUM(Table59[[#This Row],[QUALIFICATION]:[FINALS]])</f>
        <v>54.5</v>
      </c>
    </row>
    <row r="19" spans="1:7" x14ac:dyDescent="0.2">
      <c r="A19" s="27">
        <v>14</v>
      </c>
      <c r="B19" s="27" t="s">
        <v>23</v>
      </c>
      <c r="C19" s="118" t="s">
        <v>68</v>
      </c>
      <c r="D19" s="119">
        <f>Table59[[#This Row],[RESULTS]]</f>
        <v>54.5</v>
      </c>
      <c r="E19" s="129">
        <v>0.5</v>
      </c>
      <c r="F19" s="130">
        <v>54</v>
      </c>
      <c r="G19" s="126">
        <f>SUM(Table59[[#This Row],[QUALIFICATION]:[FINALS]])</f>
        <v>54.5</v>
      </c>
    </row>
    <row r="20" spans="1:7" x14ac:dyDescent="0.2">
      <c r="A20" s="27">
        <v>15</v>
      </c>
      <c r="B20" s="27" t="s">
        <v>67</v>
      </c>
      <c r="C20" s="118" t="s">
        <v>61</v>
      </c>
      <c r="D20" s="119">
        <f>Table59[[#This Row],[RESULTS]]</f>
        <v>54.5</v>
      </c>
      <c r="E20" s="129">
        <v>0.5</v>
      </c>
      <c r="F20" s="130">
        <v>54</v>
      </c>
      <c r="G20" s="126">
        <f>SUM(Table59[[#This Row],[QUALIFICATION]:[FINALS]])</f>
        <v>54.5</v>
      </c>
    </row>
    <row r="21" spans="1:7" x14ac:dyDescent="0.2">
      <c r="A21" s="27">
        <v>16</v>
      </c>
      <c r="B21" s="27" t="s">
        <v>19</v>
      </c>
      <c r="C21" s="118" t="s">
        <v>63</v>
      </c>
      <c r="D21" s="119">
        <f>Table59[[#This Row],[RESULTS]]</f>
        <v>26</v>
      </c>
      <c r="E21" s="129">
        <v>2</v>
      </c>
      <c r="F21" s="130">
        <v>24</v>
      </c>
      <c r="G21" s="126">
        <f>SUM(Table59[[#This Row],[QUALIFICATION]:[FINALS]])</f>
        <v>26</v>
      </c>
    </row>
    <row r="22" spans="1:7" x14ac:dyDescent="0.2">
      <c r="A22" s="27">
        <v>17</v>
      </c>
      <c r="B22" s="27" t="s">
        <v>83</v>
      </c>
      <c r="C22" s="118" t="s">
        <v>47</v>
      </c>
      <c r="D22" s="119">
        <f>Table59[[#This Row],[RESULTS]]</f>
        <v>25</v>
      </c>
      <c r="E22" s="129">
        <v>1</v>
      </c>
      <c r="F22" s="130">
        <v>24</v>
      </c>
      <c r="G22" s="126">
        <f>SUM(Table59[[#This Row],[QUALIFICATION]:[FINALS]])</f>
        <v>25</v>
      </c>
    </row>
    <row r="23" spans="1:7" x14ac:dyDescent="0.2">
      <c r="A23" s="27">
        <v>18</v>
      </c>
      <c r="B23" s="27" t="s">
        <v>88</v>
      </c>
      <c r="C23" s="118" t="s">
        <v>59</v>
      </c>
      <c r="D23" s="119">
        <f>Table59[[#This Row],[RESULTS]]</f>
        <v>25</v>
      </c>
      <c r="E23" s="120">
        <v>1</v>
      </c>
      <c r="F23" s="121">
        <v>24</v>
      </c>
      <c r="G23" s="122">
        <f>SUM(Table59[[#This Row],[QUALIFICATION]:[FINALS]])</f>
        <v>25</v>
      </c>
    </row>
    <row r="24" spans="1:7" x14ac:dyDescent="0.2">
      <c r="A24" s="27">
        <v>19</v>
      </c>
      <c r="B24" s="27" t="s">
        <v>95</v>
      </c>
      <c r="C24" s="118" t="s">
        <v>65</v>
      </c>
      <c r="D24" s="119">
        <f>Table59[[#This Row],[RESULTS]]</f>
        <v>24.5</v>
      </c>
      <c r="E24" s="129">
        <v>0.5</v>
      </c>
      <c r="F24" s="130">
        <v>24</v>
      </c>
      <c r="G24" s="122">
        <f>SUM(Table59[[#This Row],[QUALIFICATION]:[FINALS]])</f>
        <v>24.5</v>
      </c>
    </row>
    <row r="25" spans="1:7" x14ac:dyDescent="0.2">
      <c r="A25" s="27">
        <v>20</v>
      </c>
      <c r="B25" s="27" t="s">
        <v>71</v>
      </c>
      <c r="C25" s="118" t="s">
        <v>70</v>
      </c>
      <c r="D25" s="119">
        <f>Table59[[#This Row],[RESULTS]]</f>
        <v>24.5</v>
      </c>
      <c r="E25" s="120">
        <v>0.5</v>
      </c>
      <c r="F25" s="121">
        <v>24</v>
      </c>
      <c r="G25" s="122">
        <f>SUM(Table59[[#This Row],[QUALIFICATION]:[FINALS]])</f>
        <v>24.5</v>
      </c>
    </row>
    <row r="26" spans="1:7" x14ac:dyDescent="0.2">
      <c r="A26" s="27">
        <v>21</v>
      </c>
      <c r="B26" s="27" t="s">
        <v>89</v>
      </c>
      <c r="C26" s="118" t="s">
        <v>50</v>
      </c>
      <c r="D26" s="119">
        <f>Table59[[#This Row],[RESULTS]]</f>
        <v>24.5</v>
      </c>
      <c r="E26" s="120">
        <v>0.5</v>
      </c>
      <c r="F26" s="121">
        <v>24</v>
      </c>
      <c r="G26" s="122">
        <f>SUM(Table59[[#This Row],[QUALIFICATION]:[FINALS]])</f>
        <v>24.5</v>
      </c>
    </row>
    <row r="27" spans="1:7" x14ac:dyDescent="0.2">
      <c r="A27" s="27">
        <v>22</v>
      </c>
      <c r="B27" s="27" t="s">
        <v>73</v>
      </c>
      <c r="C27" s="118" t="s">
        <v>58</v>
      </c>
      <c r="D27" s="119">
        <f>Table59[[#This Row],[RESULTS]]</f>
        <v>24.5</v>
      </c>
      <c r="E27" s="129">
        <v>0.5</v>
      </c>
      <c r="F27" s="130">
        <v>24</v>
      </c>
      <c r="G27" s="122">
        <f>SUM(Table59[[#This Row],[QUALIFICATION]:[FINALS]])</f>
        <v>24.5</v>
      </c>
    </row>
    <row r="28" spans="1:7" x14ac:dyDescent="0.2">
      <c r="A28" s="27">
        <v>23</v>
      </c>
      <c r="B28" s="27" t="s">
        <v>82</v>
      </c>
      <c r="C28" s="118" t="s">
        <v>76</v>
      </c>
      <c r="D28" s="119">
        <f>Table59[[#This Row],[RESULTS]]</f>
        <v>0.25</v>
      </c>
      <c r="E28" s="120">
        <v>0.25</v>
      </c>
      <c r="F28" s="121">
        <v>0</v>
      </c>
      <c r="G28" s="122">
        <f>SUM(Table59[[#This Row],[QUALIFICATION]:[FINALS]])</f>
        <v>0.25</v>
      </c>
    </row>
    <row r="29" spans="1:7" x14ac:dyDescent="0.2">
      <c r="A29" s="27">
        <v>24</v>
      </c>
      <c r="B29" s="27" t="s">
        <v>81</v>
      </c>
      <c r="C29" s="118" t="s">
        <v>57</v>
      </c>
      <c r="D29" s="119">
        <f>Table59[[#This Row],[RESULTS]]</f>
        <v>0</v>
      </c>
      <c r="E29" s="120">
        <v>0</v>
      </c>
      <c r="F29" s="121">
        <v>0</v>
      </c>
      <c r="G29" s="122">
        <f>SUM(Table59[[#This Row],[QUALIFICATION]:[FINALS]])</f>
        <v>0</v>
      </c>
    </row>
    <row r="30" spans="1:7" x14ac:dyDescent="0.2">
      <c r="D30" s="119"/>
    </row>
    <row r="35" spans="5:5" x14ac:dyDescent="0.2">
      <c r="E35" s="1"/>
    </row>
    <row r="36" spans="5:5" x14ac:dyDescent="0.2">
      <c r="E36" s="1"/>
    </row>
  </sheetData>
  <mergeCells count="4">
    <mergeCell ref="C2:D2"/>
    <mergeCell ref="C3:D3"/>
    <mergeCell ref="E3:G3"/>
    <mergeCell ref="E4:G4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F6B52-0442-5E47-8829-CFBA44298CDF}">
  <dimension ref="A1:N40"/>
  <sheetViews>
    <sheetView workbookViewId="0">
      <selection activeCell="AB7" sqref="AB7"/>
    </sheetView>
  </sheetViews>
  <sheetFormatPr baseColWidth="10" defaultRowHeight="15" x14ac:dyDescent="0.2"/>
  <cols>
    <col min="1" max="1" width="6.1640625" style="1" customWidth="1"/>
    <col min="2" max="2" width="18" style="1" customWidth="1"/>
    <col min="3" max="6" width="9.5" style="1" customWidth="1"/>
    <col min="7" max="7" width="9.83203125" style="1" customWidth="1"/>
    <col min="8" max="8" width="7.5" style="1" customWidth="1"/>
    <col min="9" max="12" width="9.5" style="1" customWidth="1"/>
    <col min="13" max="13" width="9.83203125" style="1" customWidth="1"/>
    <col min="14" max="14" width="7.5" style="1" customWidth="1"/>
    <col min="15" max="247" width="8.83203125" style="1" customWidth="1"/>
    <col min="248" max="248" width="6.1640625" style="1" customWidth="1"/>
    <col min="249" max="249" width="18.6640625" style="1" customWidth="1"/>
    <col min="250" max="251" width="8.83203125" style="1" customWidth="1"/>
    <col min="252" max="252" width="10.5" style="1" customWidth="1"/>
    <col min="253" max="254" width="11.5" style="1" customWidth="1"/>
    <col min="255" max="255" width="7.5" style="1" customWidth="1"/>
    <col min="256" max="257" width="8.83203125" style="1" customWidth="1"/>
    <col min="258" max="258" width="10.6640625" style="1" customWidth="1"/>
    <col min="259" max="259" width="11.5" style="1" customWidth="1"/>
    <col min="260" max="260" width="10.6640625" style="1" customWidth="1"/>
    <col min="261" max="261" width="6" style="1" customWidth="1"/>
    <col min="262" max="503" width="8.83203125" style="1" customWidth="1"/>
    <col min="504" max="504" width="6.1640625" style="1" customWidth="1"/>
    <col min="505" max="505" width="18.6640625" style="1" customWidth="1"/>
    <col min="506" max="507" width="8.83203125" style="1" customWidth="1"/>
    <col min="508" max="508" width="10.5" style="1" customWidth="1"/>
    <col min="509" max="510" width="11.5" style="1" customWidth="1"/>
    <col min="511" max="511" width="7.5" style="1" customWidth="1"/>
    <col min="512" max="513" width="8.83203125" style="1" customWidth="1"/>
    <col min="514" max="514" width="10.6640625" style="1" customWidth="1"/>
    <col min="515" max="515" width="11.5" style="1" customWidth="1"/>
    <col min="516" max="516" width="10.6640625" style="1" customWidth="1"/>
    <col min="517" max="517" width="6" style="1" customWidth="1"/>
    <col min="518" max="759" width="8.83203125" style="1" customWidth="1"/>
    <col min="760" max="760" width="6.1640625" style="1" customWidth="1"/>
    <col min="761" max="761" width="18.6640625" style="1" customWidth="1"/>
    <col min="762" max="763" width="8.83203125" style="1" customWidth="1"/>
    <col min="764" max="764" width="10.5" style="1" customWidth="1"/>
    <col min="765" max="766" width="11.5" style="1" customWidth="1"/>
    <col min="767" max="767" width="7.5" style="1" customWidth="1"/>
    <col min="768" max="769" width="8.83203125" style="1" customWidth="1"/>
    <col min="770" max="770" width="10.6640625" style="1" customWidth="1"/>
    <col min="771" max="771" width="11.5" style="1" customWidth="1"/>
    <col min="772" max="772" width="10.6640625" style="1" customWidth="1"/>
    <col min="773" max="773" width="6" style="1" customWidth="1"/>
    <col min="774" max="1015" width="8.83203125" style="1" customWidth="1"/>
    <col min="1016" max="1016" width="6.1640625" style="1" customWidth="1"/>
    <col min="1017" max="1017" width="18.6640625" style="1" customWidth="1"/>
    <col min="1018" max="1019" width="8.83203125" style="1" customWidth="1"/>
    <col min="1020" max="1020" width="10.5" style="1" customWidth="1"/>
    <col min="1021" max="1022" width="11.5" style="1" customWidth="1"/>
    <col min="1023" max="1023" width="7.5" style="1" customWidth="1"/>
    <col min="1024" max="1025" width="8.83203125" style="1" customWidth="1"/>
    <col min="1026" max="1026" width="10.6640625" style="1" customWidth="1"/>
    <col min="1027" max="1027" width="11.5" style="1" customWidth="1"/>
    <col min="1028" max="1028" width="10.6640625" style="1" customWidth="1"/>
    <col min="1029" max="1029" width="6" style="1" customWidth="1"/>
    <col min="1030" max="1271" width="8.83203125" style="1" customWidth="1"/>
    <col min="1272" max="1272" width="6.1640625" style="1" customWidth="1"/>
    <col min="1273" max="1273" width="18.6640625" style="1" customWidth="1"/>
    <col min="1274" max="1275" width="8.83203125" style="1" customWidth="1"/>
    <col min="1276" max="1276" width="10.5" style="1" customWidth="1"/>
    <col min="1277" max="1278" width="11.5" style="1" customWidth="1"/>
    <col min="1279" max="1279" width="7.5" style="1" customWidth="1"/>
    <col min="1280" max="1281" width="8.83203125" style="1" customWidth="1"/>
    <col min="1282" max="1282" width="10.6640625" style="1" customWidth="1"/>
    <col min="1283" max="1283" width="11.5" style="1" customWidth="1"/>
    <col min="1284" max="1284" width="10.6640625" style="1" customWidth="1"/>
    <col min="1285" max="1285" width="6" style="1" customWidth="1"/>
    <col min="1286" max="1527" width="8.83203125" style="1" customWidth="1"/>
    <col min="1528" max="1528" width="6.1640625" style="1" customWidth="1"/>
    <col min="1529" max="1529" width="18.6640625" style="1" customWidth="1"/>
    <col min="1530" max="1531" width="8.83203125" style="1" customWidth="1"/>
    <col min="1532" max="1532" width="10.5" style="1" customWidth="1"/>
    <col min="1533" max="1534" width="11.5" style="1" customWidth="1"/>
    <col min="1535" max="1535" width="7.5" style="1" customWidth="1"/>
    <col min="1536" max="1537" width="8.83203125" style="1" customWidth="1"/>
    <col min="1538" max="1538" width="10.6640625" style="1" customWidth="1"/>
    <col min="1539" max="1539" width="11.5" style="1" customWidth="1"/>
    <col min="1540" max="1540" width="10.6640625" style="1" customWidth="1"/>
    <col min="1541" max="1541" width="6" style="1" customWidth="1"/>
    <col min="1542" max="1783" width="8.83203125" style="1" customWidth="1"/>
    <col min="1784" max="1784" width="6.1640625" style="1" customWidth="1"/>
    <col min="1785" max="1785" width="18.6640625" style="1" customWidth="1"/>
    <col min="1786" max="1787" width="8.83203125" style="1" customWidth="1"/>
    <col min="1788" max="1788" width="10.5" style="1" customWidth="1"/>
    <col min="1789" max="1790" width="11.5" style="1" customWidth="1"/>
    <col min="1791" max="1791" width="7.5" style="1" customWidth="1"/>
    <col min="1792" max="1793" width="8.83203125" style="1" customWidth="1"/>
    <col min="1794" max="1794" width="10.6640625" style="1" customWidth="1"/>
    <col min="1795" max="1795" width="11.5" style="1" customWidth="1"/>
    <col min="1796" max="1796" width="10.6640625" style="1" customWidth="1"/>
    <col min="1797" max="1797" width="6" style="1" customWidth="1"/>
    <col min="1798" max="2039" width="8.83203125" style="1" customWidth="1"/>
    <col min="2040" max="2040" width="6.1640625" style="1" customWidth="1"/>
    <col min="2041" max="2041" width="18.6640625" style="1" customWidth="1"/>
    <col min="2042" max="2043" width="8.83203125" style="1" customWidth="1"/>
    <col min="2044" max="2044" width="10.5" style="1" customWidth="1"/>
    <col min="2045" max="2046" width="11.5" style="1" customWidth="1"/>
    <col min="2047" max="2047" width="7.5" style="1" customWidth="1"/>
    <col min="2048" max="2049" width="8.83203125" style="1" customWidth="1"/>
    <col min="2050" max="2050" width="10.6640625" style="1" customWidth="1"/>
    <col min="2051" max="2051" width="11.5" style="1" customWidth="1"/>
    <col min="2052" max="2052" width="10.6640625" style="1" customWidth="1"/>
    <col min="2053" max="2053" width="6" style="1" customWidth="1"/>
    <col min="2054" max="2295" width="8.83203125" style="1" customWidth="1"/>
    <col min="2296" max="2296" width="6.1640625" style="1" customWidth="1"/>
    <col min="2297" max="2297" width="18.6640625" style="1" customWidth="1"/>
    <col min="2298" max="2299" width="8.83203125" style="1" customWidth="1"/>
    <col min="2300" max="2300" width="10.5" style="1" customWidth="1"/>
    <col min="2301" max="2302" width="11.5" style="1" customWidth="1"/>
    <col min="2303" max="2303" width="7.5" style="1" customWidth="1"/>
    <col min="2304" max="2305" width="8.83203125" style="1" customWidth="1"/>
    <col min="2306" max="2306" width="10.6640625" style="1" customWidth="1"/>
    <col min="2307" max="2307" width="11.5" style="1" customWidth="1"/>
    <col min="2308" max="2308" width="10.6640625" style="1" customWidth="1"/>
    <col min="2309" max="2309" width="6" style="1" customWidth="1"/>
    <col min="2310" max="2551" width="8.83203125" style="1" customWidth="1"/>
    <col min="2552" max="2552" width="6.1640625" style="1" customWidth="1"/>
    <col min="2553" max="2553" width="18.6640625" style="1" customWidth="1"/>
    <col min="2554" max="2555" width="8.83203125" style="1" customWidth="1"/>
    <col min="2556" max="2556" width="10.5" style="1" customWidth="1"/>
    <col min="2557" max="2558" width="11.5" style="1" customWidth="1"/>
    <col min="2559" max="2559" width="7.5" style="1" customWidth="1"/>
    <col min="2560" max="2561" width="8.83203125" style="1" customWidth="1"/>
    <col min="2562" max="2562" width="10.6640625" style="1" customWidth="1"/>
    <col min="2563" max="2563" width="11.5" style="1" customWidth="1"/>
    <col min="2564" max="2564" width="10.6640625" style="1" customWidth="1"/>
    <col min="2565" max="2565" width="6" style="1" customWidth="1"/>
    <col min="2566" max="2807" width="8.83203125" style="1" customWidth="1"/>
    <col min="2808" max="2808" width="6.1640625" style="1" customWidth="1"/>
    <col min="2809" max="2809" width="18.6640625" style="1" customWidth="1"/>
    <col min="2810" max="2811" width="8.83203125" style="1" customWidth="1"/>
    <col min="2812" max="2812" width="10.5" style="1" customWidth="1"/>
    <col min="2813" max="2814" width="11.5" style="1" customWidth="1"/>
    <col min="2815" max="2815" width="7.5" style="1" customWidth="1"/>
    <col min="2816" max="2817" width="8.83203125" style="1" customWidth="1"/>
    <col min="2818" max="2818" width="10.6640625" style="1" customWidth="1"/>
    <col min="2819" max="2819" width="11.5" style="1" customWidth="1"/>
    <col min="2820" max="2820" width="10.6640625" style="1" customWidth="1"/>
    <col min="2821" max="2821" width="6" style="1" customWidth="1"/>
    <col min="2822" max="3063" width="8.83203125" style="1" customWidth="1"/>
    <col min="3064" max="3064" width="6.1640625" style="1" customWidth="1"/>
    <col min="3065" max="3065" width="18.6640625" style="1" customWidth="1"/>
    <col min="3066" max="3067" width="8.83203125" style="1" customWidth="1"/>
    <col min="3068" max="3068" width="10.5" style="1" customWidth="1"/>
    <col min="3069" max="3070" width="11.5" style="1" customWidth="1"/>
    <col min="3071" max="3071" width="7.5" style="1" customWidth="1"/>
    <col min="3072" max="3073" width="8.83203125" style="1" customWidth="1"/>
    <col min="3074" max="3074" width="10.6640625" style="1" customWidth="1"/>
    <col min="3075" max="3075" width="11.5" style="1" customWidth="1"/>
    <col min="3076" max="3076" width="10.6640625" style="1" customWidth="1"/>
    <col min="3077" max="3077" width="6" style="1" customWidth="1"/>
    <col min="3078" max="3319" width="8.83203125" style="1" customWidth="1"/>
    <col min="3320" max="3320" width="6.1640625" style="1" customWidth="1"/>
    <col min="3321" max="3321" width="18.6640625" style="1" customWidth="1"/>
    <col min="3322" max="3323" width="8.83203125" style="1" customWidth="1"/>
    <col min="3324" max="3324" width="10.5" style="1" customWidth="1"/>
    <col min="3325" max="3326" width="11.5" style="1" customWidth="1"/>
    <col min="3327" max="3327" width="7.5" style="1" customWidth="1"/>
    <col min="3328" max="3329" width="8.83203125" style="1" customWidth="1"/>
    <col min="3330" max="3330" width="10.6640625" style="1" customWidth="1"/>
    <col min="3331" max="3331" width="11.5" style="1" customWidth="1"/>
    <col min="3332" max="3332" width="10.6640625" style="1" customWidth="1"/>
    <col min="3333" max="3333" width="6" style="1" customWidth="1"/>
    <col min="3334" max="3575" width="8.83203125" style="1" customWidth="1"/>
    <col min="3576" max="3576" width="6.1640625" style="1" customWidth="1"/>
    <col min="3577" max="3577" width="18.6640625" style="1" customWidth="1"/>
    <col min="3578" max="3579" width="8.83203125" style="1" customWidth="1"/>
    <col min="3580" max="3580" width="10.5" style="1" customWidth="1"/>
    <col min="3581" max="3582" width="11.5" style="1" customWidth="1"/>
    <col min="3583" max="3583" width="7.5" style="1" customWidth="1"/>
    <col min="3584" max="3585" width="8.83203125" style="1" customWidth="1"/>
    <col min="3586" max="3586" width="10.6640625" style="1" customWidth="1"/>
    <col min="3587" max="3587" width="11.5" style="1" customWidth="1"/>
    <col min="3588" max="3588" width="10.6640625" style="1" customWidth="1"/>
    <col min="3589" max="3589" width="6" style="1" customWidth="1"/>
    <col min="3590" max="3831" width="8.83203125" style="1" customWidth="1"/>
    <col min="3832" max="3832" width="6.1640625" style="1" customWidth="1"/>
    <col min="3833" max="3833" width="18.6640625" style="1" customWidth="1"/>
    <col min="3834" max="3835" width="8.83203125" style="1" customWidth="1"/>
    <col min="3836" max="3836" width="10.5" style="1" customWidth="1"/>
    <col min="3837" max="3838" width="11.5" style="1" customWidth="1"/>
    <col min="3839" max="3839" width="7.5" style="1" customWidth="1"/>
    <col min="3840" max="3841" width="8.83203125" style="1" customWidth="1"/>
    <col min="3842" max="3842" width="10.6640625" style="1" customWidth="1"/>
    <col min="3843" max="3843" width="11.5" style="1" customWidth="1"/>
    <col min="3844" max="3844" width="10.6640625" style="1" customWidth="1"/>
    <col min="3845" max="3845" width="6" style="1" customWidth="1"/>
    <col min="3846" max="4087" width="8.83203125" style="1" customWidth="1"/>
    <col min="4088" max="4088" width="6.1640625" style="1" customWidth="1"/>
    <col min="4089" max="4089" width="18.6640625" style="1" customWidth="1"/>
    <col min="4090" max="4091" width="8.83203125" style="1" customWidth="1"/>
    <col min="4092" max="4092" width="10.5" style="1" customWidth="1"/>
    <col min="4093" max="4094" width="11.5" style="1" customWidth="1"/>
    <col min="4095" max="4095" width="7.5" style="1" customWidth="1"/>
    <col min="4096" max="4097" width="8.83203125" style="1" customWidth="1"/>
    <col min="4098" max="4098" width="10.6640625" style="1" customWidth="1"/>
    <col min="4099" max="4099" width="11.5" style="1" customWidth="1"/>
    <col min="4100" max="4100" width="10.6640625" style="1" customWidth="1"/>
    <col min="4101" max="4101" width="6" style="1" customWidth="1"/>
    <col min="4102" max="4343" width="8.83203125" style="1" customWidth="1"/>
    <col min="4344" max="4344" width="6.1640625" style="1" customWidth="1"/>
    <col min="4345" max="4345" width="18.6640625" style="1" customWidth="1"/>
    <col min="4346" max="4347" width="8.83203125" style="1" customWidth="1"/>
    <col min="4348" max="4348" width="10.5" style="1" customWidth="1"/>
    <col min="4349" max="4350" width="11.5" style="1" customWidth="1"/>
    <col min="4351" max="4351" width="7.5" style="1" customWidth="1"/>
    <col min="4352" max="4353" width="8.83203125" style="1" customWidth="1"/>
    <col min="4354" max="4354" width="10.6640625" style="1" customWidth="1"/>
    <col min="4355" max="4355" width="11.5" style="1" customWidth="1"/>
    <col min="4356" max="4356" width="10.6640625" style="1" customWidth="1"/>
    <col min="4357" max="4357" width="6" style="1" customWidth="1"/>
    <col min="4358" max="4599" width="8.83203125" style="1" customWidth="1"/>
    <col min="4600" max="4600" width="6.1640625" style="1" customWidth="1"/>
    <col min="4601" max="4601" width="18.6640625" style="1" customWidth="1"/>
    <col min="4602" max="4603" width="8.83203125" style="1" customWidth="1"/>
    <col min="4604" max="4604" width="10.5" style="1" customWidth="1"/>
    <col min="4605" max="4606" width="11.5" style="1" customWidth="1"/>
    <col min="4607" max="4607" width="7.5" style="1" customWidth="1"/>
    <col min="4608" max="4609" width="8.83203125" style="1" customWidth="1"/>
    <col min="4610" max="4610" width="10.6640625" style="1" customWidth="1"/>
    <col min="4611" max="4611" width="11.5" style="1" customWidth="1"/>
    <col min="4612" max="4612" width="10.6640625" style="1" customWidth="1"/>
    <col min="4613" max="4613" width="6" style="1" customWidth="1"/>
    <col min="4614" max="4855" width="8.83203125" style="1" customWidth="1"/>
    <col min="4856" max="4856" width="6.1640625" style="1" customWidth="1"/>
    <col min="4857" max="4857" width="18.6640625" style="1" customWidth="1"/>
    <col min="4858" max="4859" width="8.83203125" style="1" customWidth="1"/>
    <col min="4860" max="4860" width="10.5" style="1" customWidth="1"/>
    <col min="4861" max="4862" width="11.5" style="1" customWidth="1"/>
    <col min="4863" max="4863" width="7.5" style="1" customWidth="1"/>
    <col min="4864" max="4865" width="8.83203125" style="1" customWidth="1"/>
    <col min="4866" max="4866" width="10.6640625" style="1" customWidth="1"/>
    <col min="4867" max="4867" width="11.5" style="1" customWidth="1"/>
    <col min="4868" max="4868" width="10.6640625" style="1" customWidth="1"/>
    <col min="4869" max="4869" width="6" style="1" customWidth="1"/>
    <col min="4870" max="5111" width="8.83203125" style="1" customWidth="1"/>
    <col min="5112" max="5112" width="6.1640625" style="1" customWidth="1"/>
    <col min="5113" max="5113" width="18.6640625" style="1" customWidth="1"/>
    <col min="5114" max="5115" width="8.83203125" style="1" customWidth="1"/>
    <col min="5116" max="5116" width="10.5" style="1" customWidth="1"/>
    <col min="5117" max="5118" width="11.5" style="1" customWidth="1"/>
    <col min="5119" max="5119" width="7.5" style="1" customWidth="1"/>
    <col min="5120" max="5121" width="8.83203125" style="1" customWidth="1"/>
    <col min="5122" max="5122" width="10.6640625" style="1" customWidth="1"/>
    <col min="5123" max="5123" width="11.5" style="1" customWidth="1"/>
    <col min="5124" max="5124" width="10.6640625" style="1" customWidth="1"/>
    <col min="5125" max="5125" width="6" style="1" customWidth="1"/>
    <col min="5126" max="5367" width="8.83203125" style="1" customWidth="1"/>
    <col min="5368" max="5368" width="6.1640625" style="1" customWidth="1"/>
    <col min="5369" max="5369" width="18.6640625" style="1" customWidth="1"/>
    <col min="5370" max="5371" width="8.83203125" style="1" customWidth="1"/>
    <col min="5372" max="5372" width="10.5" style="1" customWidth="1"/>
    <col min="5373" max="5374" width="11.5" style="1" customWidth="1"/>
    <col min="5375" max="5375" width="7.5" style="1" customWidth="1"/>
    <col min="5376" max="5377" width="8.83203125" style="1" customWidth="1"/>
    <col min="5378" max="5378" width="10.6640625" style="1" customWidth="1"/>
    <col min="5379" max="5379" width="11.5" style="1" customWidth="1"/>
    <col min="5380" max="5380" width="10.6640625" style="1" customWidth="1"/>
    <col min="5381" max="5381" width="6" style="1" customWidth="1"/>
    <col min="5382" max="5623" width="8.83203125" style="1" customWidth="1"/>
    <col min="5624" max="5624" width="6.1640625" style="1" customWidth="1"/>
    <col min="5625" max="5625" width="18.6640625" style="1" customWidth="1"/>
    <col min="5626" max="5627" width="8.83203125" style="1" customWidth="1"/>
    <col min="5628" max="5628" width="10.5" style="1" customWidth="1"/>
    <col min="5629" max="5630" width="11.5" style="1" customWidth="1"/>
    <col min="5631" max="5631" width="7.5" style="1" customWidth="1"/>
    <col min="5632" max="5633" width="8.83203125" style="1" customWidth="1"/>
    <col min="5634" max="5634" width="10.6640625" style="1" customWidth="1"/>
    <col min="5635" max="5635" width="11.5" style="1" customWidth="1"/>
    <col min="5636" max="5636" width="10.6640625" style="1" customWidth="1"/>
    <col min="5637" max="5637" width="6" style="1" customWidth="1"/>
    <col min="5638" max="5879" width="8.83203125" style="1" customWidth="1"/>
    <col min="5880" max="5880" width="6.1640625" style="1" customWidth="1"/>
    <col min="5881" max="5881" width="18.6640625" style="1" customWidth="1"/>
    <col min="5882" max="5883" width="8.83203125" style="1" customWidth="1"/>
    <col min="5884" max="5884" width="10.5" style="1" customWidth="1"/>
    <col min="5885" max="5886" width="11.5" style="1" customWidth="1"/>
    <col min="5887" max="5887" width="7.5" style="1" customWidth="1"/>
    <col min="5888" max="5889" width="8.83203125" style="1" customWidth="1"/>
    <col min="5890" max="5890" width="10.6640625" style="1" customWidth="1"/>
    <col min="5891" max="5891" width="11.5" style="1" customWidth="1"/>
    <col min="5892" max="5892" width="10.6640625" style="1" customWidth="1"/>
    <col min="5893" max="5893" width="6" style="1" customWidth="1"/>
    <col min="5894" max="6135" width="8.83203125" style="1" customWidth="1"/>
    <col min="6136" max="6136" width="6.1640625" style="1" customWidth="1"/>
    <col min="6137" max="6137" width="18.6640625" style="1" customWidth="1"/>
    <col min="6138" max="6139" width="8.83203125" style="1" customWidth="1"/>
    <col min="6140" max="6140" width="10.5" style="1" customWidth="1"/>
    <col min="6141" max="6142" width="11.5" style="1" customWidth="1"/>
    <col min="6143" max="6143" width="7.5" style="1" customWidth="1"/>
    <col min="6144" max="6145" width="8.83203125" style="1" customWidth="1"/>
    <col min="6146" max="6146" width="10.6640625" style="1" customWidth="1"/>
    <col min="6147" max="6147" width="11.5" style="1" customWidth="1"/>
    <col min="6148" max="6148" width="10.6640625" style="1" customWidth="1"/>
    <col min="6149" max="6149" width="6" style="1" customWidth="1"/>
    <col min="6150" max="6391" width="8.83203125" style="1" customWidth="1"/>
    <col min="6392" max="6392" width="6.1640625" style="1" customWidth="1"/>
    <col min="6393" max="6393" width="18.6640625" style="1" customWidth="1"/>
    <col min="6394" max="6395" width="8.83203125" style="1" customWidth="1"/>
    <col min="6396" max="6396" width="10.5" style="1" customWidth="1"/>
    <col min="6397" max="6398" width="11.5" style="1" customWidth="1"/>
    <col min="6399" max="6399" width="7.5" style="1" customWidth="1"/>
    <col min="6400" max="6401" width="8.83203125" style="1" customWidth="1"/>
    <col min="6402" max="6402" width="10.6640625" style="1" customWidth="1"/>
    <col min="6403" max="6403" width="11.5" style="1" customWidth="1"/>
    <col min="6404" max="6404" width="10.6640625" style="1" customWidth="1"/>
    <col min="6405" max="6405" width="6" style="1" customWidth="1"/>
    <col min="6406" max="6647" width="8.83203125" style="1" customWidth="1"/>
    <col min="6648" max="6648" width="6.1640625" style="1" customWidth="1"/>
    <col min="6649" max="6649" width="18.6640625" style="1" customWidth="1"/>
    <col min="6650" max="6651" width="8.83203125" style="1" customWidth="1"/>
    <col min="6652" max="6652" width="10.5" style="1" customWidth="1"/>
    <col min="6653" max="6654" width="11.5" style="1" customWidth="1"/>
    <col min="6655" max="6655" width="7.5" style="1" customWidth="1"/>
    <col min="6656" max="6657" width="8.83203125" style="1" customWidth="1"/>
    <col min="6658" max="6658" width="10.6640625" style="1" customWidth="1"/>
    <col min="6659" max="6659" width="11.5" style="1" customWidth="1"/>
    <col min="6660" max="6660" width="10.6640625" style="1" customWidth="1"/>
    <col min="6661" max="6661" width="6" style="1" customWidth="1"/>
    <col min="6662" max="6903" width="8.83203125" style="1" customWidth="1"/>
    <col min="6904" max="6904" width="6.1640625" style="1" customWidth="1"/>
    <col min="6905" max="6905" width="18.6640625" style="1" customWidth="1"/>
    <col min="6906" max="6907" width="8.83203125" style="1" customWidth="1"/>
    <col min="6908" max="6908" width="10.5" style="1" customWidth="1"/>
    <col min="6909" max="6910" width="11.5" style="1" customWidth="1"/>
    <col min="6911" max="6911" width="7.5" style="1" customWidth="1"/>
    <col min="6912" max="6913" width="8.83203125" style="1" customWidth="1"/>
    <col min="6914" max="6914" width="10.6640625" style="1" customWidth="1"/>
    <col min="6915" max="6915" width="11.5" style="1" customWidth="1"/>
    <col min="6916" max="6916" width="10.6640625" style="1" customWidth="1"/>
    <col min="6917" max="6917" width="6" style="1" customWidth="1"/>
    <col min="6918" max="7159" width="8.83203125" style="1" customWidth="1"/>
    <col min="7160" max="7160" width="6.1640625" style="1" customWidth="1"/>
    <col min="7161" max="7161" width="18.6640625" style="1" customWidth="1"/>
    <col min="7162" max="7163" width="8.83203125" style="1" customWidth="1"/>
    <col min="7164" max="7164" width="10.5" style="1" customWidth="1"/>
    <col min="7165" max="7166" width="11.5" style="1" customWidth="1"/>
    <col min="7167" max="7167" width="7.5" style="1" customWidth="1"/>
    <col min="7168" max="7169" width="8.83203125" style="1" customWidth="1"/>
    <col min="7170" max="7170" width="10.6640625" style="1" customWidth="1"/>
    <col min="7171" max="7171" width="11.5" style="1" customWidth="1"/>
    <col min="7172" max="7172" width="10.6640625" style="1" customWidth="1"/>
    <col min="7173" max="7173" width="6" style="1" customWidth="1"/>
    <col min="7174" max="7415" width="8.83203125" style="1" customWidth="1"/>
    <col min="7416" max="7416" width="6.1640625" style="1" customWidth="1"/>
    <col min="7417" max="7417" width="18.6640625" style="1" customWidth="1"/>
    <col min="7418" max="7419" width="8.83203125" style="1" customWidth="1"/>
    <col min="7420" max="7420" width="10.5" style="1" customWidth="1"/>
    <col min="7421" max="7422" width="11.5" style="1" customWidth="1"/>
    <col min="7423" max="7423" width="7.5" style="1" customWidth="1"/>
    <col min="7424" max="7425" width="8.83203125" style="1" customWidth="1"/>
    <col min="7426" max="7426" width="10.6640625" style="1" customWidth="1"/>
    <col min="7427" max="7427" width="11.5" style="1" customWidth="1"/>
    <col min="7428" max="7428" width="10.6640625" style="1" customWidth="1"/>
    <col min="7429" max="7429" width="6" style="1" customWidth="1"/>
    <col min="7430" max="7671" width="8.83203125" style="1" customWidth="1"/>
    <col min="7672" max="7672" width="6.1640625" style="1" customWidth="1"/>
    <col min="7673" max="7673" width="18.6640625" style="1" customWidth="1"/>
    <col min="7674" max="7675" width="8.83203125" style="1" customWidth="1"/>
    <col min="7676" max="7676" width="10.5" style="1" customWidth="1"/>
    <col min="7677" max="7678" width="11.5" style="1" customWidth="1"/>
    <col min="7679" max="7679" width="7.5" style="1" customWidth="1"/>
    <col min="7680" max="7681" width="8.83203125" style="1" customWidth="1"/>
    <col min="7682" max="7682" width="10.6640625" style="1" customWidth="1"/>
    <col min="7683" max="7683" width="11.5" style="1" customWidth="1"/>
    <col min="7684" max="7684" width="10.6640625" style="1" customWidth="1"/>
    <col min="7685" max="7685" width="6" style="1" customWidth="1"/>
    <col min="7686" max="7927" width="8.83203125" style="1" customWidth="1"/>
    <col min="7928" max="7928" width="6.1640625" style="1" customWidth="1"/>
    <col min="7929" max="7929" width="18.6640625" style="1" customWidth="1"/>
    <col min="7930" max="7931" width="8.83203125" style="1" customWidth="1"/>
    <col min="7932" max="7932" width="10.5" style="1" customWidth="1"/>
    <col min="7933" max="7934" width="11.5" style="1" customWidth="1"/>
    <col min="7935" max="7935" width="7.5" style="1" customWidth="1"/>
    <col min="7936" max="7937" width="8.83203125" style="1" customWidth="1"/>
    <col min="7938" max="7938" width="10.6640625" style="1" customWidth="1"/>
    <col min="7939" max="7939" width="11.5" style="1" customWidth="1"/>
    <col min="7940" max="7940" width="10.6640625" style="1" customWidth="1"/>
    <col min="7941" max="7941" width="6" style="1" customWidth="1"/>
    <col min="7942" max="8183" width="8.83203125" style="1" customWidth="1"/>
    <col min="8184" max="8184" width="6.1640625" style="1" customWidth="1"/>
    <col min="8185" max="8185" width="18.6640625" style="1" customWidth="1"/>
    <col min="8186" max="8187" width="8.83203125" style="1" customWidth="1"/>
    <col min="8188" max="8188" width="10.5" style="1" customWidth="1"/>
    <col min="8189" max="8190" width="11.5" style="1" customWidth="1"/>
    <col min="8191" max="8191" width="7.5" style="1" customWidth="1"/>
    <col min="8192" max="8193" width="8.83203125" style="1" customWidth="1"/>
    <col min="8194" max="8194" width="10.6640625" style="1" customWidth="1"/>
    <col min="8195" max="8195" width="11.5" style="1" customWidth="1"/>
    <col min="8196" max="8196" width="10.6640625" style="1" customWidth="1"/>
    <col min="8197" max="8197" width="6" style="1" customWidth="1"/>
    <col min="8198" max="8439" width="8.83203125" style="1" customWidth="1"/>
    <col min="8440" max="8440" width="6.1640625" style="1" customWidth="1"/>
    <col min="8441" max="8441" width="18.6640625" style="1" customWidth="1"/>
    <col min="8442" max="8443" width="8.83203125" style="1" customWidth="1"/>
    <col min="8444" max="8444" width="10.5" style="1" customWidth="1"/>
    <col min="8445" max="8446" width="11.5" style="1" customWidth="1"/>
    <col min="8447" max="8447" width="7.5" style="1" customWidth="1"/>
    <col min="8448" max="8449" width="8.83203125" style="1" customWidth="1"/>
    <col min="8450" max="8450" width="10.6640625" style="1" customWidth="1"/>
    <col min="8451" max="8451" width="11.5" style="1" customWidth="1"/>
    <col min="8452" max="8452" width="10.6640625" style="1" customWidth="1"/>
    <col min="8453" max="8453" width="6" style="1" customWidth="1"/>
    <col min="8454" max="8695" width="8.83203125" style="1" customWidth="1"/>
    <col min="8696" max="8696" width="6.1640625" style="1" customWidth="1"/>
    <col min="8697" max="8697" width="18.6640625" style="1" customWidth="1"/>
    <col min="8698" max="8699" width="8.83203125" style="1" customWidth="1"/>
    <col min="8700" max="8700" width="10.5" style="1" customWidth="1"/>
    <col min="8701" max="8702" width="11.5" style="1" customWidth="1"/>
    <col min="8703" max="8703" width="7.5" style="1" customWidth="1"/>
    <col min="8704" max="8705" width="8.83203125" style="1" customWidth="1"/>
    <col min="8706" max="8706" width="10.6640625" style="1" customWidth="1"/>
    <col min="8707" max="8707" width="11.5" style="1" customWidth="1"/>
    <col min="8708" max="8708" width="10.6640625" style="1" customWidth="1"/>
    <col min="8709" max="8709" width="6" style="1" customWidth="1"/>
    <col min="8710" max="8951" width="8.83203125" style="1" customWidth="1"/>
    <col min="8952" max="8952" width="6.1640625" style="1" customWidth="1"/>
    <col min="8953" max="8953" width="18.6640625" style="1" customWidth="1"/>
    <col min="8954" max="8955" width="8.83203125" style="1" customWidth="1"/>
    <col min="8956" max="8956" width="10.5" style="1" customWidth="1"/>
    <col min="8957" max="8958" width="11.5" style="1" customWidth="1"/>
    <col min="8959" max="8959" width="7.5" style="1" customWidth="1"/>
    <col min="8960" max="8961" width="8.83203125" style="1" customWidth="1"/>
    <col min="8962" max="8962" width="10.6640625" style="1" customWidth="1"/>
    <col min="8963" max="8963" width="11.5" style="1" customWidth="1"/>
    <col min="8964" max="8964" width="10.6640625" style="1" customWidth="1"/>
    <col min="8965" max="8965" width="6" style="1" customWidth="1"/>
    <col min="8966" max="9207" width="8.83203125" style="1" customWidth="1"/>
    <col min="9208" max="9208" width="6.1640625" style="1" customWidth="1"/>
    <col min="9209" max="9209" width="18.6640625" style="1" customWidth="1"/>
    <col min="9210" max="9211" width="8.83203125" style="1" customWidth="1"/>
    <col min="9212" max="9212" width="10.5" style="1" customWidth="1"/>
    <col min="9213" max="9214" width="11.5" style="1" customWidth="1"/>
    <col min="9215" max="9215" width="7.5" style="1" customWidth="1"/>
    <col min="9216" max="9217" width="8.83203125" style="1" customWidth="1"/>
    <col min="9218" max="9218" width="10.6640625" style="1" customWidth="1"/>
    <col min="9219" max="9219" width="11.5" style="1" customWidth="1"/>
    <col min="9220" max="9220" width="10.6640625" style="1" customWidth="1"/>
    <col min="9221" max="9221" width="6" style="1" customWidth="1"/>
    <col min="9222" max="9463" width="8.83203125" style="1" customWidth="1"/>
    <col min="9464" max="9464" width="6.1640625" style="1" customWidth="1"/>
    <col min="9465" max="9465" width="18.6640625" style="1" customWidth="1"/>
    <col min="9466" max="9467" width="8.83203125" style="1" customWidth="1"/>
    <col min="9468" max="9468" width="10.5" style="1" customWidth="1"/>
    <col min="9469" max="9470" width="11.5" style="1" customWidth="1"/>
    <col min="9471" max="9471" width="7.5" style="1" customWidth="1"/>
    <col min="9472" max="9473" width="8.83203125" style="1" customWidth="1"/>
    <col min="9474" max="9474" width="10.6640625" style="1" customWidth="1"/>
    <col min="9475" max="9475" width="11.5" style="1" customWidth="1"/>
    <col min="9476" max="9476" width="10.6640625" style="1" customWidth="1"/>
    <col min="9477" max="9477" width="6" style="1" customWidth="1"/>
    <col min="9478" max="9719" width="8.83203125" style="1" customWidth="1"/>
    <col min="9720" max="9720" width="6.1640625" style="1" customWidth="1"/>
    <col min="9721" max="9721" width="18.6640625" style="1" customWidth="1"/>
    <col min="9722" max="9723" width="8.83203125" style="1" customWidth="1"/>
    <col min="9724" max="9724" width="10.5" style="1" customWidth="1"/>
    <col min="9725" max="9726" width="11.5" style="1" customWidth="1"/>
    <col min="9727" max="9727" width="7.5" style="1" customWidth="1"/>
    <col min="9728" max="9729" width="8.83203125" style="1" customWidth="1"/>
    <col min="9730" max="9730" width="10.6640625" style="1" customWidth="1"/>
    <col min="9731" max="9731" width="11.5" style="1" customWidth="1"/>
    <col min="9732" max="9732" width="10.6640625" style="1" customWidth="1"/>
    <col min="9733" max="9733" width="6" style="1" customWidth="1"/>
    <col min="9734" max="9975" width="8.83203125" style="1" customWidth="1"/>
    <col min="9976" max="9976" width="6.1640625" style="1" customWidth="1"/>
    <col min="9977" max="9977" width="18.6640625" style="1" customWidth="1"/>
    <col min="9978" max="9979" width="8.83203125" style="1" customWidth="1"/>
    <col min="9980" max="9980" width="10.5" style="1" customWidth="1"/>
    <col min="9981" max="9982" width="11.5" style="1" customWidth="1"/>
    <col min="9983" max="9983" width="7.5" style="1" customWidth="1"/>
    <col min="9984" max="9985" width="8.83203125" style="1" customWidth="1"/>
    <col min="9986" max="9986" width="10.6640625" style="1" customWidth="1"/>
    <col min="9987" max="9987" width="11.5" style="1" customWidth="1"/>
    <col min="9988" max="9988" width="10.6640625" style="1" customWidth="1"/>
    <col min="9989" max="9989" width="6" style="1" customWidth="1"/>
    <col min="9990" max="10231" width="8.83203125" style="1" customWidth="1"/>
    <col min="10232" max="10232" width="6.1640625" style="1" customWidth="1"/>
    <col min="10233" max="10233" width="18.6640625" style="1" customWidth="1"/>
    <col min="10234" max="10235" width="8.83203125" style="1" customWidth="1"/>
    <col min="10236" max="10236" width="10.5" style="1" customWidth="1"/>
    <col min="10237" max="10238" width="11.5" style="1" customWidth="1"/>
    <col min="10239" max="10239" width="7.5" style="1" customWidth="1"/>
    <col min="10240" max="10241" width="8.83203125" style="1" customWidth="1"/>
    <col min="10242" max="10242" width="10.6640625" style="1" customWidth="1"/>
    <col min="10243" max="10243" width="11.5" style="1" customWidth="1"/>
    <col min="10244" max="10244" width="10.6640625" style="1" customWidth="1"/>
    <col min="10245" max="10245" width="6" style="1" customWidth="1"/>
    <col min="10246" max="10487" width="8.83203125" style="1" customWidth="1"/>
    <col min="10488" max="10488" width="6.1640625" style="1" customWidth="1"/>
    <col min="10489" max="10489" width="18.6640625" style="1" customWidth="1"/>
    <col min="10490" max="10491" width="8.83203125" style="1" customWidth="1"/>
    <col min="10492" max="10492" width="10.5" style="1" customWidth="1"/>
    <col min="10493" max="10494" width="11.5" style="1" customWidth="1"/>
    <col min="10495" max="10495" width="7.5" style="1" customWidth="1"/>
    <col min="10496" max="10497" width="8.83203125" style="1" customWidth="1"/>
    <col min="10498" max="10498" width="10.6640625" style="1" customWidth="1"/>
    <col min="10499" max="10499" width="11.5" style="1" customWidth="1"/>
    <col min="10500" max="10500" width="10.6640625" style="1" customWidth="1"/>
    <col min="10501" max="10501" width="6" style="1" customWidth="1"/>
    <col min="10502" max="10743" width="8.83203125" style="1" customWidth="1"/>
    <col min="10744" max="10744" width="6.1640625" style="1" customWidth="1"/>
    <col min="10745" max="10745" width="18.6640625" style="1" customWidth="1"/>
    <col min="10746" max="10747" width="8.83203125" style="1" customWidth="1"/>
    <col min="10748" max="10748" width="10.5" style="1" customWidth="1"/>
    <col min="10749" max="10750" width="11.5" style="1" customWidth="1"/>
    <col min="10751" max="10751" width="7.5" style="1" customWidth="1"/>
    <col min="10752" max="10753" width="8.83203125" style="1" customWidth="1"/>
    <col min="10754" max="10754" width="10.6640625" style="1" customWidth="1"/>
    <col min="10755" max="10755" width="11.5" style="1" customWidth="1"/>
    <col min="10756" max="10756" width="10.6640625" style="1" customWidth="1"/>
    <col min="10757" max="10757" width="6" style="1" customWidth="1"/>
    <col min="10758" max="10999" width="8.83203125" style="1" customWidth="1"/>
    <col min="11000" max="11000" width="6.1640625" style="1" customWidth="1"/>
    <col min="11001" max="11001" width="18.6640625" style="1" customWidth="1"/>
    <col min="11002" max="11003" width="8.83203125" style="1" customWidth="1"/>
    <col min="11004" max="11004" width="10.5" style="1" customWidth="1"/>
    <col min="11005" max="11006" width="11.5" style="1" customWidth="1"/>
    <col min="11007" max="11007" width="7.5" style="1" customWidth="1"/>
    <col min="11008" max="11009" width="8.83203125" style="1" customWidth="1"/>
    <col min="11010" max="11010" width="10.6640625" style="1" customWidth="1"/>
    <col min="11011" max="11011" width="11.5" style="1" customWidth="1"/>
    <col min="11012" max="11012" width="10.6640625" style="1" customWidth="1"/>
    <col min="11013" max="11013" width="6" style="1" customWidth="1"/>
    <col min="11014" max="11255" width="8.83203125" style="1" customWidth="1"/>
    <col min="11256" max="11256" width="6.1640625" style="1" customWidth="1"/>
    <col min="11257" max="11257" width="18.6640625" style="1" customWidth="1"/>
    <col min="11258" max="11259" width="8.83203125" style="1" customWidth="1"/>
    <col min="11260" max="11260" width="10.5" style="1" customWidth="1"/>
    <col min="11261" max="11262" width="11.5" style="1" customWidth="1"/>
    <col min="11263" max="11263" width="7.5" style="1" customWidth="1"/>
    <col min="11264" max="11265" width="8.83203125" style="1" customWidth="1"/>
    <col min="11266" max="11266" width="10.6640625" style="1" customWidth="1"/>
    <col min="11267" max="11267" width="11.5" style="1" customWidth="1"/>
    <col min="11268" max="11268" width="10.6640625" style="1" customWidth="1"/>
    <col min="11269" max="11269" width="6" style="1" customWidth="1"/>
    <col min="11270" max="11511" width="8.83203125" style="1" customWidth="1"/>
    <col min="11512" max="11512" width="6.1640625" style="1" customWidth="1"/>
    <col min="11513" max="11513" width="18.6640625" style="1" customWidth="1"/>
    <col min="11514" max="11515" width="8.83203125" style="1" customWidth="1"/>
    <col min="11516" max="11516" width="10.5" style="1" customWidth="1"/>
    <col min="11517" max="11518" width="11.5" style="1" customWidth="1"/>
    <col min="11519" max="11519" width="7.5" style="1" customWidth="1"/>
    <col min="11520" max="11521" width="8.83203125" style="1" customWidth="1"/>
    <col min="11522" max="11522" width="10.6640625" style="1" customWidth="1"/>
    <col min="11523" max="11523" width="11.5" style="1" customWidth="1"/>
    <col min="11524" max="11524" width="10.6640625" style="1" customWidth="1"/>
    <col min="11525" max="11525" width="6" style="1" customWidth="1"/>
    <col min="11526" max="11767" width="8.83203125" style="1" customWidth="1"/>
    <col min="11768" max="11768" width="6.1640625" style="1" customWidth="1"/>
    <col min="11769" max="11769" width="18.6640625" style="1" customWidth="1"/>
    <col min="11770" max="11771" width="8.83203125" style="1" customWidth="1"/>
    <col min="11772" max="11772" width="10.5" style="1" customWidth="1"/>
    <col min="11773" max="11774" width="11.5" style="1" customWidth="1"/>
    <col min="11775" max="11775" width="7.5" style="1" customWidth="1"/>
    <col min="11776" max="11777" width="8.83203125" style="1" customWidth="1"/>
    <col min="11778" max="11778" width="10.6640625" style="1" customWidth="1"/>
    <col min="11779" max="11779" width="11.5" style="1" customWidth="1"/>
    <col min="11780" max="11780" width="10.6640625" style="1" customWidth="1"/>
    <col min="11781" max="11781" width="6" style="1" customWidth="1"/>
    <col min="11782" max="12023" width="8.83203125" style="1" customWidth="1"/>
    <col min="12024" max="12024" width="6.1640625" style="1" customWidth="1"/>
    <col min="12025" max="12025" width="18.6640625" style="1" customWidth="1"/>
    <col min="12026" max="12027" width="8.83203125" style="1" customWidth="1"/>
    <col min="12028" max="12028" width="10.5" style="1" customWidth="1"/>
    <col min="12029" max="12030" width="11.5" style="1" customWidth="1"/>
    <col min="12031" max="12031" width="7.5" style="1" customWidth="1"/>
    <col min="12032" max="12033" width="8.83203125" style="1" customWidth="1"/>
    <col min="12034" max="12034" width="10.6640625" style="1" customWidth="1"/>
    <col min="12035" max="12035" width="11.5" style="1" customWidth="1"/>
    <col min="12036" max="12036" width="10.6640625" style="1" customWidth="1"/>
    <col min="12037" max="12037" width="6" style="1" customWidth="1"/>
    <col min="12038" max="12279" width="8.83203125" style="1" customWidth="1"/>
    <col min="12280" max="12280" width="6.1640625" style="1" customWidth="1"/>
    <col min="12281" max="12281" width="18.6640625" style="1" customWidth="1"/>
    <col min="12282" max="12283" width="8.83203125" style="1" customWidth="1"/>
    <col min="12284" max="12284" width="10.5" style="1" customWidth="1"/>
    <col min="12285" max="12286" width="11.5" style="1" customWidth="1"/>
    <col min="12287" max="12287" width="7.5" style="1" customWidth="1"/>
    <col min="12288" max="12289" width="8.83203125" style="1" customWidth="1"/>
    <col min="12290" max="12290" width="10.6640625" style="1" customWidth="1"/>
    <col min="12291" max="12291" width="11.5" style="1" customWidth="1"/>
    <col min="12292" max="12292" width="10.6640625" style="1" customWidth="1"/>
    <col min="12293" max="12293" width="6" style="1" customWidth="1"/>
    <col min="12294" max="12535" width="8.83203125" style="1" customWidth="1"/>
    <col min="12536" max="12536" width="6.1640625" style="1" customWidth="1"/>
    <col min="12537" max="12537" width="18.6640625" style="1" customWidth="1"/>
    <col min="12538" max="12539" width="8.83203125" style="1" customWidth="1"/>
    <col min="12540" max="12540" width="10.5" style="1" customWidth="1"/>
    <col min="12541" max="12542" width="11.5" style="1" customWidth="1"/>
    <col min="12543" max="12543" width="7.5" style="1" customWidth="1"/>
    <col min="12544" max="12545" width="8.83203125" style="1" customWidth="1"/>
    <col min="12546" max="12546" width="10.6640625" style="1" customWidth="1"/>
    <col min="12547" max="12547" width="11.5" style="1" customWidth="1"/>
    <col min="12548" max="12548" width="10.6640625" style="1" customWidth="1"/>
    <col min="12549" max="12549" width="6" style="1" customWidth="1"/>
    <col min="12550" max="12791" width="8.83203125" style="1" customWidth="1"/>
    <col min="12792" max="12792" width="6.1640625" style="1" customWidth="1"/>
    <col min="12793" max="12793" width="18.6640625" style="1" customWidth="1"/>
    <col min="12794" max="12795" width="8.83203125" style="1" customWidth="1"/>
    <col min="12796" max="12796" width="10.5" style="1" customWidth="1"/>
    <col min="12797" max="12798" width="11.5" style="1" customWidth="1"/>
    <col min="12799" max="12799" width="7.5" style="1" customWidth="1"/>
    <col min="12800" max="12801" width="8.83203125" style="1" customWidth="1"/>
    <col min="12802" max="12802" width="10.6640625" style="1" customWidth="1"/>
    <col min="12803" max="12803" width="11.5" style="1" customWidth="1"/>
    <col min="12804" max="12804" width="10.6640625" style="1" customWidth="1"/>
    <col min="12805" max="12805" width="6" style="1" customWidth="1"/>
    <col min="12806" max="13047" width="8.83203125" style="1" customWidth="1"/>
    <col min="13048" max="13048" width="6.1640625" style="1" customWidth="1"/>
    <col min="13049" max="13049" width="18.6640625" style="1" customWidth="1"/>
    <col min="13050" max="13051" width="8.83203125" style="1" customWidth="1"/>
    <col min="13052" max="13052" width="10.5" style="1" customWidth="1"/>
    <col min="13053" max="13054" width="11.5" style="1" customWidth="1"/>
    <col min="13055" max="13055" width="7.5" style="1" customWidth="1"/>
    <col min="13056" max="13057" width="8.83203125" style="1" customWidth="1"/>
    <col min="13058" max="13058" width="10.6640625" style="1" customWidth="1"/>
    <col min="13059" max="13059" width="11.5" style="1" customWidth="1"/>
    <col min="13060" max="13060" width="10.6640625" style="1" customWidth="1"/>
    <col min="13061" max="13061" width="6" style="1" customWidth="1"/>
    <col min="13062" max="13303" width="8.83203125" style="1" customWidth="1"/>
    <col min="13304" max="13304" width="6.1640625" style="1" customWidth="1"/>
    <col min="13305" max="13305" width="18.6640625" style="1" customWidth="1"/>
    <col min="13306" max="13307" width="8.83203125" style="1" customWidth="1"/>
    <col min="13308" max="13308" width="10.5" style="1" customWidth="1"/>
    <col min="13309" max="13310" width="11.5" style="1" customWidth="1"/>
    <col min="13311" max="13311" width="7.5" style="1" customWidth="1"/>
    <col min="13312" max="13313" width="8.83203125" style="1" customWidth="1"/>
    <col min="13314" max="13314" width="10.6640625" style="1" customWidth="1"/>
    <col min="13315" max="13315" width="11.5" style="1" customWidth="1"/>
    <col min="13316" max="13316" width="10.6640625" style="1" customWidth="1"/>
    <col min="13317" max="13317" width="6" style="1" customWidth="1"/>
    <col min="13318" max="13559" width="8.83203125" style="1" customWidth="1"/>
    <col min="13560" max="13560" width="6.1640625" style="1" customWidth="1"/>
    <col min="13561" max="13561" width="18.6640625" style="1" customWidth="1"/>
    <col min="13562" max="13563" width="8.83203125" style="1" customWidth="1"/>
    <col min="13564" max="13564" width="10.5" style="1" customWidth="1"/>
    <col min="13565" max="13566" width="11.5" style="1" customWidth="1"/>
    <col min="13567" max="13567" width="7.5" style="1" customWidth="1"/>
    <col min="13568" max="13569" width="8.83203125" style="1" customWidth="1"/>
    <col min="13570" max="13570" width="10.6640625" style="1" customWidth="1"/>
    <col min="13571" max="13571" width="11.5" style="1" customWidth="1"/>
    <col min="13572" max="13572" width="10.6640625" style="1" customWidth="1"/>
    <col min="13573" max="13573" width="6" style="1" customWidth="1"/>
    <col min="13574" max="13815" width="8.83203125" style="1" customWidth="1"/>
    <col min="13816" max="13816" width="6.1640625" style="1" customWidth="1"/>
    <col min="13817" max="13817" width="18.6640625" style="1" customWidth="1"/>
    <col min="13818" max="13819" width="8.83203125" style="1" customWidth="1"/>
    <col min="13820" max="13820" width="10.5" style="1" customWidth="1"/>
    <col min="13821" max="13822" width="11.5" style="1" customWidth="1"/>
    <col min="13823" max="13823" width="7.5" style="1" customWidth="1"/>
    <col min="13824" max="13825" width="8.83203125" style="1" customWidth="1"/>
    <col min="13826" max="13826" width="10.6640625" style="1" customWidth="1"/>
    <col min="13827" max="13827" width="11.5" style="1" customWidth="1"/>
    <col min="13828" max="13828" width="10.6640625" style="1" customWidth="1"/>
    <col min="13829" max="13829" width="6" style="1" customWidth="1"/>
    <col min="13830" max="14071" width="8.83203125" style="1" customWidth="1"/>
    <col min="14072" max="14072" width="6.1640625" style="1" customWidth="1"/>
    <col min="14073" max="14073" width="18.6640625" style="1" customWidth="1"/>
    <col min="14074" max="14075" width="8.83203125" style="1" customWidth="1"/>
    <col min="14076" max="14076" width="10.5" style="1" customWidth="1"/>
    <col min="14077" max="14078" width="11.5" style="1" customWidth="1"/>
    <col min="14079" max="14079" width="7.5" style="1" customWidth="1"/>
    <col min="14080" max="14081" width="8.83203125" style="1" customWidth="1"/>
    <col min="14082" max="14082" width="10.6640625" style="1" customWidth="1"/>
    <col min="14083" max="14083" width="11.5" style="1" customWidth="1"/>
    <col min="14084" max="14084" width="10.6640625" style="1" customWidth="1"/>
    <col min="14085" max="14085" width="6" style="1" customWidth="1"/>
    <col min="14086" max="14327" width="8.83203125" style="1" customWidth="1"/>
    <col min="14328" max="14328" width="6.1640625" style="1" customWidth="1"/>
    <col min="14329" max="14329" width="18.6640625" style="1" customWidth="1"/>
    <col min="14330" max="14331" width="8.83203125" style="1" customWidth="1"/>
    <col min="14332" max="14332" width="10.5" style="1" customWidth="1"/>
    <col min="14333" max="14334" width="11.5" style="1" customWidth="1"/>
    <col min="14335" max="14335" width="7.5" style="1" customWidth="1"/>
    <col min="14336" max="14337" width="8.83203125" style="1" customWidth="1"/>
    <col min="14338" max="14338" width="10.6640625" style="1" customWidth="1"/>
    <col min="14339" max="14339" width="11.5" style="1" customWidth="1"/>
    <col min="14340" max="14340" width="10.6640625" style="1" customWidth="1"/>
    <col min="14341" max="14341" width="6" style="1" customWidth="1"/>
    <col min="14342" max="14583" width="8.83203125" style="1" customWidth="1"/>
    <col min="14584" max="14584" width="6.1640625" style="1" customWidth="1"/>
    <col min="14585" max="14585" width="18.6640625" style="1" customWidth="1"/>
    <col min="14586" max="14587" width="8.83203125" style="1" customWidth="1"/>
    <col min="14588" max="14588" width="10.5" style="1" customWidth="1"/>
    <col min="14589" max="14590" width="11.5" style="1" customWidth="1"/>
    <col min="14591" max="14591" width="7.5" style="1" customWidth="1"/>
    <col min="14592" max="14593" width="8.83203125" style="1" customWidth="1"/>
    <col min="14594" max="14594" width="10.6640625" style="1" customWidth="1"/>
    <col min="14595" max="14595" width="11.5" style="1" customWidth="1"/>
    <col min="14596" max="14596" width="10.6640625" style="1" customWidth="1"/>
    <col min="14597" max="14597" width="6" style="1" customWidth="1"/>
    <col min="14598" max="14839" width="8.83203125" style="1" customWidth="1"/>
    <col min="14840" max="14840" width="6.1640625" style="1" customWidth="1"/>
    <col min="14841" max="14841" width="18.6640625" style="1" customWidth="1"/>
    <col min="14842" max="14843" width="8.83203125" style="1" customWidth="1"/>
    <col min="14844" max="14844" width="10.5" style="1" customWidth="1"/>
    <col min="14845" max="14846" width="11.5" style="1" customWidth="1"/>
    <col min="14847" max="14847" width="7.5" style="1" customWidth="1"/>
    <col min="14848" max="14849" width="8.83203125" style="1" customWidth="1"/>
    <col min="14850" max="14850" width="10.6640625" style="1" customWidth="1"/>
    <col min="14851" max="14851" width="11.5" style="1" customWidth="1"/>
    <col min="14852" max="14852" width="10.6640625" style="1" customWidth="1"/>
    <col min="14853" max="14853" width="6" style="1" customWidth="1"/>
    <col min="14854" max="15095" width="8.83203125" style="1" customWidth="1"/>
    <col min="15096" max="15096" width="6.1640625" style="1" customWidth="1"/>
    <col min="15097" max="15097" width="18.6640625" style="1" customWidth="1"/>
    <col min="15098" max="15099" width="8.83203125" style="1" customWidth="1"/>
    <col min="15100" max="15100" width="10.5" style="1" customWidth="1"/>
    <col min="15101" max="15102" width="11.5" style="1" customWidth="1"/>
    <col min="15103" max="15103" width="7.5" style="1" customWidth="1"/>
    <col min="15104" max="15105" width="8.83203125" style="1" customWidth="1"/>
    <col min="15106" max="15106" width="10.6640625" style="1" customWidth="1"/>
    <col min="15107" max="15107" width="11.5" style="1" customWidth="1"/>
    <col min="15108" max="15108" width="10.6640625" style="1" customWidth="1"/>
    <col min="15109" max="15109" width="6" style="1" customWidth="1"/>
    <col min="15110" max="15351" width="8.83203125" style="1" customWidth="1"/>
    <col min="15352" max="15352" width="6.1640625" style="1" customWidth="1"/>
    <col min="15353" max="15353" width="18.6640625" style="1" customWidth="1"/>
    <col min="15354" max="15355" width="8.83203125" style="1" customWidth="1"/>
    <col min="15356" max="15356" width="10.5" style="1" customWidth="1"/>
    <col min="15357" max="15358" width="11.5" style="1" customWidth="1"/>
    <col min="15359" max="15359" width="7.5" style="1" customWidth="1"/>
    <col min="15360" max="15361" width="8.83203125" style="1" customWidth="1"/>
    <col min="15362" max="15362" width="10.6640625" style="1" customWidth="1"/>
    <col min="15363" max="15363" width="11.5" style="1" customWidth="1"/>
    <col min="15364" max="15364" width="10.6640625" style="1" customWidth="1"/>
    <col min="15365" max="15365" width="6" style="1" customWidth="1"/>
    <col min="15366" max="15607" width="8.83203125" style="1" customWidth="1"/>
    <col min="15608" max="15608" width="6.1640625" style="1" customWidth="1"/>
    <col min="15609" max="15609" width="18.6640625" style="1" customWidth="1"/>
    <col min="15610" max="15611" width="8.83203125" style="1" customWidth="1"/>
    <col min="15612" max="15612" width="10.5" style="1" customWidth="1"/>
    <col min="15613" max="15614" width="11.5" style="1" customWidth="1"/>
    <col min="15615" max="15615" width="7.5" style="1" customWidth="1"/>
    <col min="15616" max="15617" width="8.83203125" style="1" customWidth="1"/>
    <col min="15618" max="15618" width="10.6640625" style="1" customWidth="1"/>
    <col min="15619" max="15619" width="11.5" style="1" customWidth="1"/>
    <col min="15620" max="15620" width="10.6640625" style="1" customWidth="1"/>
    <col min="15621" max="15621" width="6" style="1" customWidth="1"/>
    <col min="15622" max="15863" width="8.83203125" style="1" customWidth="1"/>
    <col min="15864" max="15864" width="6.1640625" style="1" customWidth="1"/>
    <col min="15865" max="15865" width="18.6640625" style="1" customWidth="1"/>
    <col min="15866" max="15867" width="8.83203125" style="1" customWidth="1"/>
    <col min="15868" max="15868" width="10.5" style="1" customWidth="1"/>
    <col min="15869" max="15870" width="11.5" style="1" customWidth="1"/>
    <col min="15871" max="15871" width="7.5" style="1" customWidth="1"/>
    <col min="15872" max="15873" width="8.83203125" style="1" customWidth="1"/>
    <col min="15874" max="15874" width="10.6640625" style="1" customWidth="1"/>
    <col min="15875" max="15875" width="11.5" style="1" customWidth="1"/>
    <col min="15876" max="15876" width="10.6640625" style="1" customWidth="1"/>
    <col min="15877" max="15877" width="6" style="1" customWidth="1"/>
    <col min="15878" max="16119" width="8.83203125" style="1" customWidth="1"/>
    <col min="16120" max="16120" width="6.1640625" style="1" customWidth="1"/>
    <col min="16121" max="16121" width="18.6640625" style="1" customWidth="1"/>
    <col min="16122" max="16123" width="8.83203125" style="1" customWidth="1"/>
    <col min="16124" max="16124" width="10.5" style="1" customWidth="1"/>
    <col min="16125" max="16126" width="11.5" style="1" customWidth="1"/>
    <col min="16127" max="16127" width="7.5" style="1" customWidth="1"/>
    <col min="16128" max="16129" width="8.83203125" style="1" customWidth="1"/>
    <col min="16130" max="16130" width="10.6640625" style="1" customWidth="1"/>
    <col min="16131" max="16131" width="11.5" style="1" customWidth="1"/>
    <col min="16132" max="16132" width="10.6640625" style="1" customWidth="1"/>
    <col min="16133" max="16133" width="6" style="1" customWidth="1"/>
    <col min="16134" max="16384" width="8.83203125" style="1" customWidth="1"/>
  </cols>
  <sheetData>
    <row r="1" spans="1:14" s="48" customFormat="1" ht="16" x14ac:dyDescent="0.2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N1" s="49" t="s">
        <v>104</v>
      </c>
    </row>
    <row r="2" spans="1:14" s="48" customFormat="1" ht="17" thickBot="1" x14ac:dyDescent="0.25">
      <c r="A2" s="47" t="s">
        <v>107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N2" s="49" t="s">
        <v>31</v>
      </c>
    </row>
    <row r="3" spans="1:14" x14ac:dyDescent="0.2">
      <c r="A3" s="133" t="s">
        <v>28</v>
      </c>
      <c r="B3" s="35" t="s">
        <v>32</v>
      </c>
      <c r="C3" s="136" t="s">
        <v>39</v>
      </c>
      <c r="D3" s="136"/>
      <c r="E3" s="136"/>
      <c r="F3" s="136"/>
      <c r="G3" s="137"/>
      <c r="H3" s="36"/>
      <c r="I3" s="138" t="s">
        <v>40</v>
      </c>
      <c r="J3" s="136"/>
      <c r="K3" s="136"/>
      <c r="L3" s="136"/>
      <c r="M3" s="137"/>
      <c r="N3" s="36"/>
    </row>
    <row r="4" spans="1:14" x14ac:dyDescent="0.2">
      <c r="A4" s="134"/>
      <c r="B4" s="76"/>
      <c r="C4" s="37" t="s">
        <v>7</v>
      </c>
      <c r="D4" s="38" t="s">
        <v>7</v>
      </c>
      <c r="E4" s="139" t="s">
        <v>38</v>
      </c>
      <c r="F4" s="139"/>
      <c r="G4" s="140"/>
      <c r="H4" s="39"/>
      <c r="I4" s="40" t="s">
        <v>7</v>
      </c>
      <c r="J4" s="38" t="s">
        <v>7</v>
      </c>
      <c r="K4" s="139" t="s">
        <v>38</v>
      </c>
      <c r="L4" s="139"/>
      <c r="M4" s="140"/>
      <c r="N4" s="39"/>
    </row>
    <row r="5" spans="1:14" ht="16" thickBot="1" x14ac:dyDescent="0.25">
      <c r="A5" s="135"/>
      <c r="B5" s="41" t="s">
        <v>29</v>
      </c>
      <c r="C5" s="42" t="s">
        <v>33</v>
      </c>
      <c r="D5" s="43" t="s">
        <v>34</v>
      </c>
      <c r="E5" s="79" t="s">
        <v>35</v>
      </c>
      <c r="F5" s="79" t="s">
        <v>36</v>
      </c>
      <c r="G5" s="80" t="s">
        <v>37</v>
      </c>
      <c r="H5" s="44" t="s">
        <v>41</v>
      </c>
      <c r="I5" s="45" t="s">
        <v>5</v>
      </c>
      <c r="J5" s="43" t="s">
        <v>6</v>
      </c>
      <c r="K5" s="79" t="s">
        <v>35</v>
      </c>
      <c r="L5" s="79" t="s">
        <v>36</v>
      </c>
      <c r="M5" s="80" t="s">
        <v>37</v>
      </c>
      <c r="N5" s="44" t="s">
        <v>41</v>
      </c>
    </row>
    <row r="6" spans="1:14" s="11" customFormat="1" ht="17" customHeight="1" x14ac:dyDescent="0.2">
      <c r="A6" s="57" t="s">
        <v>89</v>
      </c>
      <c r="B6" s="58" t="s">
        <v>50</v>
      </c>
      <c r="C6" s="59">
        <v>20</v>
      </c>
      <c r="D6" s="59">
        <v>21</v>
      </c>
      <c r="E6" s="59">
        <v>8</v>
      </c>
      <c r="F6" s="59">
        <v>8</v>
      </c>
      <c r="G6" s="60">
        <v>7</v>
      </c>
      <c r="H6" s="61">
        <v>64</v>
      </c>
      <c r="I6" s="62">
        <v>21</v>
      </c>
      <c r="J6" s="59">
        <v>22</v>
      </c>
      <c r="K6" s="59">
        <v>8</v>
      </c>
      <c r="L6" s="59">
        <v>7</v>
      </c>
      <c r="M6" s="60">
        <v>6</v>
      </c>
      <c r="N6" s="61">
        <v>64</v>
      </c>
    </row>
    <row r="7" spans="1:14" s="11" customFormat="1" ht="17" customHeight="1" x14ac:dyDescent="0.2">
      <c r="A7" s="57" t="s">
        <v>67</v>
      </c>
      <c r="B7" s="58" t="s">
        <v>61</v>
      </c>
      <c r="C7" s="63">
        <v>20</v>
      </c>
      <c r="D7" s="63">
        <v>18</v>
      </c>
      <c r="E7" s="63">
        <v>6</v>
      </c>
      <c r="F7" s="63">
        <v>6</v>
      </c>
      <c r="G7" s="64">
        <v>3</v>
      </c>
      <c r="H7" s="61">
        <v>53</v>
      </c>
      <c r="I7" s="65">
        <v>0</v>
      </c>
      <c r="J7" s="63">
        <v>0</v>
      </c>
      <c r="K7" s="63">
        <v>0</v>
      </c>
      <c r="L7" s="63">
        <v>0</v>
      </c>
      <c r="M7" s="64">
        <v>0</v>
      </c>
      <c r="N7" s="61">
        <v>0</v>
      </c>
    </row>
    <row r="8" spans="1:14" s="11" customFormat="1" ht="17" customHeight="1" x14ac:dyDescent="0.2">
      <c r="A8" s="57" t="s">
        <v>82</v>
      </c>
      <c r="B8" s="58" t="s">
        <v>76</v>
      </c>
      <c r="C8" s="63">
        <v>0</v>
      </c>
      <c r="D8" s="63">
        <v>0</v>
      </c>
      <c r="E8" s="63">
        <v>0</v>
      </c>
      <c r="F8" s="63">
        <v>0</v>
      </c>
      <c r="G8" s="64">
        <v>0</v>
      </c>
      <c r="H8" s="61">
        <v>0</v>
      </c>
      <c r="I8" s="65">
        <v>8</v>
      </c>
      <c r="J8" s="63">
        <v>5</v>
      </c>
      <c r="K8" s="63">
        <v>5</v>
      </c>
      <c r="L8" s="63">
        <v>3</v>
      </c>
      <c r="M8" s="64">
        <v>3</v>
      </c>
      <c r="N8" s="61">
        <v>24</v>
      </c>
    </row>
    <row r="9" spans="1:14" s="11" customFormat="1" ht="17" customHeight="1" x14ac:dyDescent="0.2">
      <c r="A9" s="57" t="s">
        <v>88</v>
      </c>
      <c r="B9" s="58" t="s">
        <v>59</v>
      </c>
      <c r="C9" s="63">
        <v>28</v>
      </c>
      <c r="D9" s="63">
        <v>26</v>
      </c>
      <c r="E9" s="63">
        <v>6</v>
      </c>
      <c r="F9" s="63">
        <v>8</v>
      </c>
      <c r="G9" s="64">
        <v>6</v>
      </c>
      <c r="H9" s="61">
        <v>74</v>
      </c>
      <c r="I9" s="65">
        <v>16</v>
      </c>
      <c r="J9" s="63">
        <v>19</v>
      </c>
      <c r="K9" s="63">
        <v>8</v>
      </c>
      <c r="L9" s="63">
        <v>6</v>
      </c>
      <c r="M9" s="64">
        <v>5</v>
      </c>
      <c r="N9" s="61">
        <v>54</v>
      </c>
    </row>
    <row r="10" spans="1:14" s="11" customFormat="1" ht="17" customHeight="1" x14ac:dyDescent="0.2">
      <c r="A10" s="57" t="s">
        <v>95</v>
      </c>
      <c r="B10" s="58" t="s">
        <v>65</v>
      </c>
      <c r="C10" s="63">
        <v>27</v>
      </c>
      <c r="D10" s="63">
        <v>22</v>
      </c>
      <c r="E10" s="63">
        <v>8</v>
      </c>
      <c r="F10" s="63">
        <v>7</v>
      </c>
      <c r="G10" s="64">
        <v>7</v>
      </c>
      <c r="H10" s="61">
        <v>71</v>
      </c>
      <c r="I10" s="63">
        <v>0</v>
      </c>
      <c r="J10" s="63">
        <v>0</v>
      </c>
      <c r="K10" s="63">
        <v>0</v>
      </c>
      <c r="L10" s="63">
        <v>0</v>
      </c>
      <c r="M10" s="64">
        <v>0</v>
      </c>
      <c r="N10" s="61">
        <v>0</v>
      </c>
    </row>
    <row r="11" spans="1:14" s="11" customFormat="1" ht="17" customHeight="1" x14ac:dyDescent="0.2">
      <c r="A11" s="57" t="s">
        <v>93</v>
      </c>
      <c r="B11" s="58" t="s">
        <v>54</v>
      </c>
      <c r="C11" s="63">
        <v>28</v>
      </c>
      <c r="D11" s="63">
        <v>25</v>
      </c>
      <c r="E11" s="63">
        <v>7</v>
      </c>
      <c r="F11" s="63">
        <v>7</v>
      </c>
      <c r="G11" s="64">
        <v>7</v>
      </c>
      <c r="H11" s="61">
        <v>74</v>
      </c>
      <c r="I11" s="63">
        <v>23</v>
      </c>
      <c r="J11" s="63">
        <v>20</v>
      </c>
      <c r="K11" s="63">
        <v>7</v>
      </c>
      <c r="L11" s="63">
        <v>8</v>
      </c>
      <c r="M11" s="64">
        <v>8</v>
      </c>
      <c r="N11" s="61">
        <v>66</v>
      </c>
    </row>
    <row r="12" spans="1:14" s="11" customFormat="1" ht="17" customHeight="1" x14ac:dyDescent="0.2">
      <c r="A12" s="57" t="s">
        <v>94</v>
      </c>
      <c r="B12" s="58" t="s">
        <v>52</v>
      </c>
      <c r="C12" s="63">
        <v>20</v>
      </c>
      <c r="D12" s="63">
        <v>23</v>
      </c>
      <c r="E12" s="63">
        <v>8</v>
      </c>
      <c r="F12" s="63">
        <v>7</v>
      </c>
      <c r="G12" s="64">
        <v>8</v>
      </c>
      <c r="H12" s="61">
        <v>66</v>
      </c>
      <c r="I12" s="63">
        <v>29</v>
      </c>
      <c r="J12" s="66">
        <v>29</v>
      </c>
      <c r="K12" s="63">
        <v>8</v>
      </c>
      <c r="L12" s="63">
        <v>7</v>
      </c>
      <c r="M12" s="64">
        <v>8</v>
      </c>
      <c r="N12" s="61">
        <v>81</v>
      </c>
    </row>
    <row r="13" spans="1:14" s="11" customFormat="1" ht="17" customHeight="1" x14ac:dyDescent="0.2">
      <c r="A13" s="57" t="s">
        <v>23</v>
      </c>
      <c r="B13" s="58" t="s">
        <v>68</v>
      </c>
      <c r="C13" s="63">
        <v>21</v>
      </c>
      <c r="D13" s="63">
        <v>19</v>
      </c>
      <c r="E13" s="63">
        <v>7</v>
      </c>
      <c r="F13" s="63">
        <v>7</v>
      </c>
      <c r="G13" s="64">
        <v>8</v>
      </c>
      <c r="H13" s="61">
        <v>62</v>
      </c>
      <c r="I13" s="63">
        <v>0</v>
      </c>
      <c r="J13" s="66">
        <v>0</v>
      </c>
      <c r="K13" s="63">
        <v>0</v>
      </c>
      <c r="L13" s="63">
        <v>0</v>
      </c>
      <c r="M13" s="64">
        <v>0</v>
      </c>
      <c r="N13" s="61">
        <v>0</v>
      </c>
    </row>
    <row r="14" spans="1:14" s="11" customFormat="1" ht="17" customHeight="1" x14ac:dyDescent="0.2">
      <c r="A14" s="57" t="s">
        <v>20</v>
      </c>
      <c r="B14" s="58" t="s">
        <v>22</v>
      </c>
      <c r="C14" s="63">
        <v>18</v>
      </c>
      <c r="D14" s="63">
        <v>19</v>
      </c>
      <c r="E14" s="63">
        <v>8</v>
      </c>
      <c r="F14" s="63">
        <v>8</v>
      </c>
      <c r="G14" s="64">
        <v>9</v>
      </c>
      <c r="H14" s="61">
        <v>62</v>
      </c>
      <c r="I14" s="63">
        <v>28</v>
      </c>
      <c r="J14" s="66">
        <v>28</v>
      </c>
      <c r="K14" s="63">
        <v>8</v>
      </c>
      <c r="L14" s="63">
        <v>8</v>
      </c>
      <c r="M14" s="64">
        <v>8</v>
      </c>
      <c r="N14" s="61">
        <v>80</v>
      </c>
    </row>
    <row r="15" spans="1:14" s="11" customFormat="1" ht="17" customHeight="1" x14ac:dyDescent="0.2">
      <c r="A15" s="57" t="s">
        <v>80</v>
      </c>
      <c r="B15" s="58" t="s">
        <v>75</v>
      </c>
      <c r="C15" s="63">
        <v>30</v>
      </c>
      <c r="D15" s="63">
        <v>28</v>
      </c>
      <c r="E15" s="63">
        <v>8</v>
      </c>
      <c r="F15" s="63">
        <v>9</v>
      </c>
      <c r="G15" s="64">
        <v>8</v>
      </c>
      <c r="H15" s="61">
        <v>83</v>
      </c>
      <c r="I15" s="63">
        <v>28</v>
      </c>
      <c r="J15" s="66">
        <v>21</v>
      </c>
      <c r="K15" s="63">
        <v>9</v>
      </c>
      <c r="L15" s="63">
        <v>9</v>
      </c>
      <c r="M15" s="64">
        <v>9</v>
      </c>
      <c r="N15" s="61">
        <v>76</v>
      </c>
    </row>
    <row r="16" spans="1:14" s="11" customFormat="1" ht="17" customHeight="1" x14ac:dyDescent="0.2">
      <c r="A16" s="57" t="s">
        <v>85</v>
      </c>
      <c r="B16" s="58" t="s">
        <v>55</v>
      </c>
      <c r="C16" s="63">
        <v>23</v>
      </c>
      <c r="D16" s="63">
        <v>21</v>
      </c>
      <c r="E16" s="63">
        <v>8</v>
      </c>
      <c r="F16" s="63">
        <v>8</v>
      </c>
      <c r="G16" s="64">
        <v>8</v>
      </c>
      <c r="H16" s="61">
        <v>68</v>
      </c>
      <c r="I16" s="63">
        <v>24</v>
      </c>
      <c r="J16" s="66">
        <v>18</v>
      </c>
      <c r="K16" s="63">
        <v>8</v>
      </c>
      <c r="L16" s="63">
        <v>9</v>
      </c>
      <c r="M16" s="64">
        <v>8</v>
      </c>
      <c r="N16" s="61">
        <v>67</v>
      </c>
    </row>
    <row r="17" spans="1:14" s="11" customFormat="1" ht="17" customHeight="1" x14ac:dyDescent="0.2">
      <c r="A17" s="57" t="s">
        <v>79</v>
      </c>
      <c r="B17" s="58" t="s">
        <v>53</v>
      </c>
      <c r="C17" s="63">
        <v>24</v>
      </c>
      <c r="D17" s="63">
        <v>24</v>
      </c>
      <c r="E17" s="63">
        <v>8</v>
      </c>
      <c r="F17" s="63">
        <v>7</v>
      </c>
      <c r="G17" s="64">
        <v>8</v>
      </c>
      <c r="H17" s="61">
        <v>71</v>
      </c>
      <c r="I17" s="63">
        <v>28</v>
      </c>
      <c r="J17" s="66">
        <v>20</v>
      </c>
      <c r="K17" s="63">
        <v>9</v>
      </c>
      <c r="L17" s="63">
        <v>8</v>
      </c>
      <c r="M17" s="64">
        <v>7</v>
      </c>
      <c r="N17" s="61">
        <v>72</v>
      </c>
    </row>
    <row r="18" spans="1:14" s="11" customFormat="1" ht="17" customHeight="1" x14ac:dyDescent="0.2">
      <c r="A18" s="57" t="s">
        <v>69</v>
      </c>
      <c r="B18" s="58" t="s">
        <v>49</v>
      </c>
      <c r="C18" s="63">
        <v>25</v>
      </c>
      <c r="D18" s="63">
        <v>23</v>
      </c>
      <c r="E18" s="63">
        <v>9</v>
      </c>
      <c r="F18" s="63">
        <v>8</v>
      </c>
      <c r="G18" s="64">
        <v>7</v>
      </c>
      <c r="H18" s="61">
        <v>72</v>
      </c>
      <c r="I18" s="63">
        <v>25</v>
      </c>
      <c r="J18" s="66">
        <v>25</v>
      </c>
      <c r="K18" s="63">
        <v>9</v>
      </c>
      <c r="L18" s="63">
        <v>9</v>
      </c>
      <c r="M18" s="64">
        <v>7</v>
      </c>
      <c r="N18" s="61">
        <v>75</v>
      </c>
    </row>
    <row r="19" spans="1:14" s="11" customFormat="1" ht="17" customHeight="1" x14ac:dyDescent="0.2">
      <c r="A19" s="57" t="s">
        <v>83</v>
      </c>
      <c r="B19" s="58" t="s">
        <v>47</v>
      </c>
      <c r="C19" s="63">
        <v>19</v>
      </c>
      <c r="D19" s="63">
        <v>20</v>
      </c>
      <c r="E19" s="63">
        <v>10</v>
      </c>
      <c r="F19" s="63">
        <v>6</v>
      </c>
      <c r="G19" s="64">
        <v>5</v>
      </c>
      <c r="H19" s="61">
        <v>60</v>
      </c>
      <c r="I19" s="63">
        <v>27</v>
      </c>
      <c r="J19" s="66">
        <v>24</v>
      </c>
      <c r="K19" s="63">
        <v>8</v>
      </c>
      <c r="L19" s="63">
        <v>7</v>
      </c>
      <c r="M19" s="64">
        <v>8</v>
      </c>
      <c r="N19" s="61">
        <v>74</v>
      </c>
    </row>
    <row r="20" spans="1:14" s="11" customFormat="1" ht="17" customHeight="1" x14ac:dyDescent="0.2">
      <c r="A20" s="57" t="s">
        <v>87</v>
      </c>
      <c r="B20" s="58" t="s">
        <v>77</v>
      </c>
      <c r="C20" s="63">
        <v>25</v>
      </c>
      <c r="D20" s="63">
        <v>25</v>
      </c>
      <c r="E20" s="63">
        <v>9</v>
      </c>
      <c r="F20" s="63">
        <v>9</v>
      </c>
      <c r="G20" s="64">
        <v>9</v>
      </c>
      <c r="H20" s="61">
        <v>77</v>
      </c>
      <c r="I20" s="63">
        <v>0</v>
      </c>
      <c r="J20" s="66">
        <v>0</v>
      </c>
      <c r="K20" s="63">
        <v>0</v>
      </c>
      <c r="L20" s="63">
        <v>0</v>
      </c>
      <c r="M20" s="64">
        <v>0</v>
      </c>
      <c r="N20" s="61">
        <v>0</v>
      </c>
    </row>
    <row r="21" spans="1:14" s="11" customFormat="1" ht="17" customHeight="1" x14ac:dyDescent="0.2">
      <c r="A21" s="57" t="s">
        <v>71</v>
      </c>
      <c r="B21" s="58" t="s">
        <v>70</v>
      </c>
      <c r="C21" s="63">
        <v>22</v>
      </c>
      <c r="D21" s="63">
        <v>22</v>
      </c>
      <c r="E21" s="63">
        <v>8</v>
      </c>
      <c r="F21" s="63">
        <v>8</v>
      </c>
      <c r="G21" s="64">
        <v>9</v>
      </c>
      <c r="H21" s="61">
        <v>69</v>
      </c>
      <c r="I21" s="63">
        <v>22</v>
      </c>
      <c r="J21" s="66">
        <v>18</v>
      </c>
      <c r="K21" s="63">
        <v>9</v>
      </c>
      <c r="L21" s="63">
        <v>8</v>
      </c>
      <c r="M21" s="64">
        <v>8</v>
      </c>
      <c r="N21" s="61">
        <v>65</v>
      </c>
    </row>
    <row r="22" spans="1:14" s="11" customFormat="1" ht="17" customHeight="1" x14ac:dyDescent="0.2">
      <c r="A22" s="57" t="s">
        <v>72</v>
      </c>
      <c r="B22" s="58" t="s">
        <v>60</v>
      </c>
      <c r="C22" s="63">
        <v>30</v>
      </c>
      <c r="D22" s="63">
        <v>31</v>
      </c>
      <c r="E22" s="63">
        <v>10</v>
      </c>
      <c r="F22" s="63">
        <v>10</v>
      </c>
      <c r="G22" s="64">
        <v>9</v>
      </c>
      <c r="H22" s="61">
        <v>90</v>
      </c>
      <c r="I22" s="63">
        <v>29</v>
      </c>
      <c r="J22" s="66">
        <v>29</v>
      </c>
      <c r="K22" s="63">
        <v>10</v>
      </c>
      <c r="L22" s="63">
        <v>9</v>
      </c>
      <c r="M22" s="64">
        <v>9</v>
      </c>
      <c r="N22" s="61">
        <v>86</v>
      </c>
    </row>
    <row r="23" spans="1:14" s="11" customFormat="1" ht="17" customHeight="1" x14ac:dyDescent="0.2">
      <c r="A23" s="57" t="s">
        <v>90</v>
      </c>
      <c r="B23" s="58" t="s">
        <v>48</v>
      </c>
      <c r="C23" s="63">
        <v>27</v>
      </c>
      <c r="D23" s="63">
        <v>27</v>
      </c>
      <c r="E23" s="63">
        <v>9</v>
      </c>
      <c r="F23" s="63">
        <v>9</v>
      </c>
      <c r="G23" s="64">
        <v>9</v>
      </c>
      <c r="H23" s="61">
        <v>81</v>
      </c>
      <c r="I23" s="63">
        <v>28</v>
      </c>
      <c r="J23" s="66">
        <v>27</v>
      </c>
      <c r="K23" s="63">
        <v>9</v>
      </c>
      <c r="L23" s="63">
        <v>9</v>
      </c>
      <c r="M23" s="64">
        <v>8</v>
      </c>
      <c r="N23" s="61">
        <v>81</v>
      </c>
    </row>
    <row r="24" spans="1:14" s="11" customFormat="1" ht="17" customHeight="1" x14ac:dyDescent="0.2">
      <c r="A24" s="57" t="s">
        <v>24</v>
      </c>
      <c r="B24" s="58" t="s">
        <v>62</v>
      </c>
      <c r="C24" s="63">
        <v>31</v>
      </c>
      <c r="D24" s="63">
        <v>26</v>
      </c>
      <c r="E24" s="63">
        <v>8</v>
      </c>
      <c r="F24" s="63">
        <v>6</v>
      </c>
      <c r="G24" s="64">
        <v>7</v>
      </c>
      <c r="H24" s="61">
        <v>78</v>
      </c>
      <c r="I24" s="63">
        <v>24</v>
      </c>
      <c r="J24" s="66">
        <v>25</v>
      </c>
      <c r="K24" s="63">
        <v>8</v>
      </c>
      <c r="L24" s="63">
        <v>7</v>
      </c>
      <c r="M24" s="64">
        <v>8</v>
      </c>
      <c r="N24" s="61">
        <v>72</v>
      </c>
    </row>
    <row r="25" spans="1:14" s="11" customFormat="1" ht="17" customHeight="1" x14ac:dyDescent="0.2">
      <c r="A25" s="57" t="s">
        <v>73</v>
      </c>
      <c r="B25" s="58" t="s">
        <v>58</v>
      </c>
      <c r="C25" s="63">
        <v>14</v>
      </c>
      <c r="D25" s="63">
        <v>22</v>
      </c>
      <c r="E25" s="63">
        <v>8</v>
      </c>
      <c r="F25" s="63">
        <v>6</v>
      </c>
      <c r="G25" s="64">
        <v>7</v>
      </c>
      <c r="H25" s="61">
        <v>57</v>
      </c>
      <c r="I25" s="63">
        <v>16</v>
      </c>
      <c r="J25" s="66">
        <v>18</v>
      </c>
      <c r="K25" s="63">
        <v>8</v>
      </c>
      <c r="L25" s="63">
        <v>5</v>
      </c>
      <c r="M25" s="64">
        <v>6</v>
      </c>
      <c r="N25" s="61">
        <v>53</v>
      </c>
    </row>
    <row r="26" spans="1:14" s="11" customFormat="1" ht="17" customHeight="1" x14ac:dyDescent="0.2">
      <c r="A26" s="57" t="s">
        <v>86</v>
      </c>
      <c r="B26" s="58" t="s">
        <v>97</v>
      </c>
      <c r="C26" s="63">
        <v>29</v>
      </c>
      <c r="D26" s="63">
        <v>25</v>
      </c>
      <c r="E26" s="63">
        <v>8</v>
      </c>
      <c r="F26" s="63">
        <v>8</v>
      </c>
      <c r="G26" s="64">
        <v>7</v>
      </c>
      <c r="H26" s="61">
        <v>77</v>
      </c>
      <c r="I26" s="63">
        <v>27</v>
      </c>
      <c r="J26" s="66">
        <v>27</v>
      </c>
      <c r="K26" s="63">
        <v>9</v>
      </c>
      <c r="L26" s="63">
        <v>8</v>
      </c>
      <c r="M26" s="64">
        <v>10</v>
      </c>
      <c r="N26" s="61">
        <v>81</v>
      </c>
    </row>
    <row r="27" spans="1:14" s="11" customFormat="1" ht="17" customHeight="1" x14ac:dyDescent="0.2">
      <c r="A27" s="57" t="s">
        <v>19</v>
      </c>
      <c r="B27" s="58" t="s">
        <v>63</v>
      </c>
      <c r="C27" s="63">
        <v>28</v>
      </c>
      <c r="D27" s="63">
        <v>22</v>
      </c>
      <c r="E27" s="63">
        <v>9</v>
      </c>
      <c r="F27" s="63">
        <v>7</v>
      </c>
      <c r="G27" s="64">
        <v>8</v>
      </c>
      <c r="H27" s="61">
        <v>74</v>
      </c>
      <c r="I27" s="63">
        <v>26</v>
      </c>
      <c r="J27" s="66">
        <v>23</v>
      </c>
      <c r="K27" s="63">
        <v>9</v>
      </c>
      <c r="L27" s="63">
        <v>8</v>
      </c>
      <c r="M27" s="64">
        <v>8</v>
      </c>
      <c r="N27" s="61">
        <v>74</v>
      </c>
    </row>
    <row r="28" spans="1:14" s="11" customFormat="1" ht="17" customHeight="1" x14ac:dyDescent="0.2">
      <c r="A28" s="57" t="s">
        <v>84</v>
      </c>
      <c r="B28" s="58" t="s">
        <v>64</v>
      </c>
      <c r="C28" s="63">
        <v>27</v>
      </c>
      <c r="D28" s="63">
        <v>19</v>
      </c>
      <c r="E28" s="63">
        <v>9</v>
      </c>
      <c r="F28" s="63">
        <v>7</v>
      </c>
      <c r="G28" s="64">
        <v>7</v>
      </c>
      <c r="H28" s="61">
        <v>69</v>
      </c>
      <c r="I28" s="63">
        <v>22</v>
      </c>
      <c r="J28" s="66">
        <v>19</v>
      </c>
      <c r="K28" s="63">
        <v>7</v>
      </c>
      <c r="L28" s="63">
        <v>6</v>
      </c>
      <c r="M28" s="64">
        <v>7</v>
      </c>
      <c r="N28" s="61">
        <v>61</v>
      </c>
    </row>
    <row r="29" spans="1:14" s="11" customFormat="1" ht="17" customHeight="1" x14ac:dyDescent="0.2">
      <c r="A29" s="57" t="s">
        <v>91</v>
      </c>
      <c r="B29" s="58" t="s">
        <v>51</v>
      </c>
      <c r="C29" s="63">
        <v>29</v>
      </c>
      <c r="D29" s="63">
        <v>20</v>
      </c>
      <c r="E29" s="63">
        <v>7</v>
      </c>
      <c r="F29" s="63">
        <v>7</v>
      </c>
      <c r="G29" s="64">
        <v>8</v>
      </c>
      <c r="H29" s="61">
        <v>71</v>
      </c>
      <c r="I29" s="63">
        <v>0</v>
      </c>
      <c r="J29" s="66">
        <v>0</v>
      </c>
      <c r="K29" s="63">
        <v>0</v>
      </c>
      <c r="L29" s="63">
        <v>0</v>
      </c>
      <c r="M29" s="64">
        <v>0</v>
      </c>
      <c r="N29" s="61">
        <v>0</v>
      </c>
    </row>
    <row r="30" spans="1:14" s="11" customFormat="1" ht="17" customHeight="1" x14ac:dyDescent="0.2">
      <c r="A30" s="57" t="s">
        <v>81</v>
      </c>
      <c r="B30" s="58" t="s">
        <v>57</v>
      </c>
      <c r="C30" s="63">
        <v>0</v>
      </c>
      <c r="D30" s="63">
        <v>0</v>
      </c>
      <c r="E30" s="63">
        <v>0</v>
      </c>
      <c r="F30" s="63">
        <v>0</v>
      </c>
      <c r="G30" s="64">
        <v>0</v>
      </c>
      <c r="H30" s="61">
        <v>0</v>
      </c>
      <c r="I30" s="63">
        <v>0</v>
      </c>
      <c r="J30" s="66">
        <v>0</v>
      </c>
      <c r="K30" s="63">
        <v>0</v>
      </c>
      <c r="L30" s="63">
        <v>0</v>
      </c>
      <c r="M30" s="64">
        <v>0</v>
      </c>
      <c r="N30" s="61">
        <v>0</v>
      </c>
    </row>
    <row r="31" spans="1:14" s="11" customFormat="1" ht="17" customHeight="1" x14ac:dyDescent="0.2">
      <c r="A31" s="57" t="s">
        <v>96</v>
      </c>
      <c r="B31" s="58" t="s">
        <v>56</v>
      </c>
      <c r="C31" s="63">
        <v>31</v>
      </c>
      <c r="D31" s="63">
        <v>29</v>
      </c>
      <c r="E31" s="63">
        <v>9</v>
      </c>
      <c r="F31" s="63">
        <v>8</v>
      </c>
      <c r="G31" s="64">
        <v>9</v>
      </c>
      <c r="H31" s="61">
        <v>86</v>
      </c>
      <c r="I31" s="63">
        <v>29</v>
      </c>
      <c r="J31" s="66">
        <v>31</v>
      </c>
      <c r="K31" s="63">
        <v>10</v>
      </c>
      <c r="L31" s="63">
        <v>9</v>
      </c>
      <c r="M31" s="64">
        <v>10</v>
      </c>
      <c r="N31" s="61">
        <v>89</v>
      </c>
    </row>
    <row r="40" spans="2:6" x14ac:dyDescent="0.2">
      <c r="B40" s="46"/>
      <c r="F40" s="19"/>
    </row>
  </sheetData>
  <mergeCells count="5">
    <mergeCell ref="A3:A5"/>
    <mergeCell ref="C3:G3"/>
    <mergeCell ref="I3:M3"/>
    <mergeCell ref="E4:G4"/>
    <mergeCell ref="K4:M4"/>
  </mergeCells>
  <pageMargins left="0.25" right="0.25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3EB7-ABE4-9B40-A228-E57975CB3B43}">
  <dimension ref="B1:H58"/>
  <sheetViews>
    <sheetView workbookViewId="0">
      <selection activeCell="G24" sqref="G24"/>
    </sheetView>
  </sheetViews>
  <sheetFormatPr baseColWidth="10" defaultColWidth="8.83203125" defaultRowHeight="15" x14ac:dyDescent="0.2"/>
  <cols>
    <col min="1" max="1" width="2" style="1" customWidth="1"/>
    <col min="2" max="2" width="9.5" style="1" customWidth="1"/>
    <col min="3" max="3" width="11.1640625" style="3" customWidth="1"/>
    <col min="4" max="4" width="32.6640625" style="1" customWidth="1"/>
    <col min="5" max="5" width="9.5" style="3" customWidth="1"/>
    <col min="6" max="6" width="9.5" style="1" customWidth="1"/>
    <col min="7" max="7" width="12" style="1" customWidth="1"/>
    <col min="8" max="8" width="9.1640625" style="1" customWidth="1"/>
    <col min="9" max="16384" width="8.83203125" style="1"/>
  </cols>
  <sheetData>
    <row r="1" spans="2:8" ht="6" customHeight="1" x14ac:dyDescent="0.2"/>
    <row r="2" spans="2:8" ht="19" customHeight="1" x14ac:dyDescent="0.2">
      <c r="B2" s="84"/>
      <c r="C2" s="84"/>
      <c r="D2" s="91" t="s">
        <v>102</v>
      </c>
      <c r="F2" s="94"/>
      <c r="G2" s="94"/>
      <c r="H2" s="83"/>
    </row>
    <row r="3" spans="2:8" ht="19" customHeight="1" x14ac:dyDescent="0.2">
      <c r="B3" s="84"/>
      <c r="C3" s="84"/>
      <c r="D3" s="91" t="s">
        <v>100</v>
      </c>
      <c r="F3" s="91"/>
      <c r="G3" s="91"/>
      <c r="H3" s="83"/>
    </row>
    <row r="4" spans="2:8" ht="19" customHeight="1" x14ac:dyDescent="0.2">
      <c r="B4" s="84"/>
      <c r="C4" s="84"/>
      <c r="D4" s="84" t="s">
        <v>101</v>
      </c>
      <c r="F4" s="91"/>
      <c r="G4" s="91"/>
      <c r="H4" s="83"/>
    </row>
    <row r="5" spans="2:8" ht="19" customHeight="1" x14ac:dyDescent="0.2">
      <c r="B5" s="84"/>
      <c r="C5" s="84"/>
      <c r="D5" s="91" t="s">
        <v>103</v>
      </c>
      <c r="F5" s="91"/>
      <c r="G5" s="91"/>
      <c r="H5" s="83"/>
    </row>
    <row r="6" spans="2:8" ht="6" customHeight="1" x14ac:dyDescent="0.2">
      <c r="B6" s="84"/>
      <c r="C6" s="84"/>
      <c r="D6" s="91"/>
      <c r="F6" s="91"/>
      <c r="G6" s="91"/>
      <c r="H6" s="83"/>
    </row>
    <row r="7" spans="2:8" ht="14" customHeight="1" x14ac:dyDescent="0.2">
      <c r="B7" s="84"/>
      <c r="C7" s="84"/>
      <c r="D7" s="13" t="s">
        <v>18</v>
      </c>
      <c r="F7" s="84"/>
      <c r="G7" s="84"/>
      <c r="H7" s="84"/>
    </row>
    <row r="8" spans="2:8" ht="16" customHeight="1" x14ac:dyDescent="0.2">
      <c r="B8" s="84"/>
      <c r="C8" s="84"/>
      <c r="D8" s="85" t="s">
        <v>26</v>
      </c>
      <c r="F8" s="91"/>
      <c r="G8" s="91"/>
      <c r="H8" s="85"/>
    </row>
    <row r="9" spans="2:8" ht="19" customHeight="1" x14ac:dyDescent="0.2">
      <c r="B9" s="84"/>
      <c r="C9" s="84"/>
      <c r="D9" s="84" t="s">
        <v>42</v>
      </c>
      <c r="F9" s="84"/>
      <c r="G9" s="84"/>
      <c r="H9" s="86"/>
    </row>
    <row r="10" spans="2:8" ht="20" customHeight="1" x14ac:dyDescent="0.2">
      <c r="D10" s="141"/>
      <c r="E10" s="141"/>
      <c r="F10" s="141"/>
      <c r="G10" s="141"/>
      <c r="H10" s="75"/>
    </row>
    <row r="11" spans="2:8" s="4" customFormat="1" ht="31" customHeight="1" x14ac:dyDescent="0.2">
      <c r="B11" s="67" t="s">
        <v>0</v>
      </c>
      <c r="C11" s="67" t="s">
        <v>28</v>
      </c>
      <c r="D11" s="67" t="s">
        <v>29</v>
      </c>
      <c r="E11" s="67" t="s">
        <v>43</v>
      </c>
      <c r="F11" s="67" t="s">
        <v>44</v>
      </c>
      <c r="G11" s="67" t="s">
        <v>17</v>
      </c>
      <c r="H11" s="67"/>
    </row>
    <row r="12" spans="2:8" x14ac:dyDescent="0.2">
      <c r="B12" s="53">
        <v>1</v>
      </c>
      <c r="C12" s="53" t="s">
        <v>72</v>
      </c>
      <c r="D12" s="12" t="s">
        <v>60</v>
      </c>
      <c r="E12" s="20">
        <v>90</v>
      </c>
      <c r="F12" s="21">
        <v>86</v>
      </c>
      <c r="G12" s="68">
        <v>90</v>
      </c>
      <c r="H12" s="73"/>
    </row>
    <row r="13" spans="2:8" x14ac:dyDescent="0.2">
      <c r="B13" s="53">
        <v>2</v>
      </c>
      <c r="C13" s="53" t="s">
        <v>96</v>
      </c>
      <c r="D13" s="12" t="s">
        <v>56</v>
      </c>
      <c r="E13" s="20">
        <v>86</v>
      </c>
      <c r="F13" s="21">
        <v>89</v>
      </c>
      <c r="G13" s="73">
        <v>89</v>
      </c>
      <c r="H13" s="73"/>
    </row>
    <row r="14" spans="2:8" x14ac:dyDescent="0.2">
      <c r="B14" s="53">
        <v>3</v>
      </c>
      <c r="C14" s="53" t="s">
        <v>80</v>
      </c>
      <c r="D14" s="12" t="s">
        <v>75</v>
      </c>
      <c r="E14" s="20">
        <v>83</v>
      </c>
      <c r="F14" s="21">
        <v>76</v>
      </c>
      <c r="G14" s="73">
        <v>83</v>
      </c>
      <c r="H14" s="73"/>
    </row>
    <row r="15" spans="2:8" x14ac:dyDescent="0.2">
      <c r="B15" s="53">
        <v>4</v>
      </c>
      <c r="C15" s="53" t="s">
        <v>90</v>
      </c>
      <c r="D15" s="12" t="s">
        <v>48</v>
      </c>
      <c r="E15" s="20">
        <v>81</v>
      </c>
      <c r="F15" s="21">
        <v>81</v>
      </c>
      <c r="G15" s="73">
        <v>81</v>
      </c>
      <c r="H15" s="73"/>
    </row>
    <row r="16" spans="2:8" x14ac:dyDescent="0.2">
      <c r="B16" s="53">
        <v>5</v>
      </c>
      <c r="C16" s="53" t="s">
        <v>86</v>
      </c>
      <c r="D16" s="12" t="s">
        <v>97</v>
      </c>
      <c r="E16" s="20">
        <v>77</v>
      </c>
      <c r="F16" s="21">
        <v>81</v>
      </c>
      <c r="G16" s="73">
        <v>81</v>
      </c>
      <c r="H16" s="73"/>
    </row>
    <row r="17" spans="2:8" x14ac:dyDescent="0.2">
      <c r="B17" s="53">
        <v>6</v>
      </c>
      <c r="C17" s="53" t="s">
        <v>94</v>
      </c>
      <c r="D17" s="12" t="s">
        <v>52</v>
      </c>
      <c r="E17" s="20">
        <v>66</v>
      </c>
      <c r="F17" s="21">
        <v>81</v>
      </c>
      <c r="G17" s="73">
        <v>81</v>
      </c>
      <c r="H17" s="73"/>
    </row>
    <row r="18" spans="2:8" x14ac:dyDescent="0.2">
      <c r="B18" s="53">
        <v>7</v>
      </c>
      <c r="C18" s="53" t="s">
        <v>20</v>
      </c>
      <c r="D18" s="12" t="s">
        <v>22</v>
      </c>
      <c r="E18" s="20">
        <v>62</v>
      </c>
      <c r="F18" s="21">
        <v>80</v>
      </c>
      <c r="G18" s="73">
        <v>80</v>
      </c>
      <c r="H18" s="73"/>
    </row>
    <row r="19" spans="2:8" x14ac:dyDescent="0.2">
      <c r="B19" s="53">
        <v>8</v>
      </c>
      <c r="C19" s="53" t="s">
        <v>24</v>
      </c>
      <c r="D19" s="12" t="s">
        <v>62</v>
      </c>
      <c r="E19" s="20">
        <v>78</v>
      </c>
      <c r="F19" s="21">
        <v>72</v>
      </c>
      <c r="G19" s="73">
        <v>78</v>
      </c>
      <c r="H19" s="73"/>
    </row>
    <row r="20" spans="2:8" x14ac:dyDescent="0.2">
      <c r="B20" s="53">
        <v>9</v>
      </c>
      <c r="C20" s="53" t="s">
        <v>87</v>
      </c>
      <c r="D20" s="12" t="s">
        <v>77</v>
      </c>
      <c r="E20" s="20">
        <v>77</v>
      </c>
      <c r="F20" s="21">
        <v>0</v>
      </c>
      <c r="G20" s="73">
        <v>77</v>
      </c>
      <c r="H20" s="73"/>
    </row>
    <row r="21" spans="2:8" x14ac:dyDescent="0.2">
      <c r="B21" s="53">
        <v>10</v>
      </c>
      <c r="C21" s="53" t="s">
        <v>69</v>
      </c>
      <c r="D21" s="12" t="s">
        <v>49</v>
      </c>
      <c r="E21" s="20">
        <v>72</v>
      </c>
      <c r="F21" s="21">
        <v>75</v>
      </c>
      <c r="G21" s="73">
        <v>75</v>
      </c>
      <c r="H21" s="73"/>
    </row>
    <row r="22" spans="2:8" x14ac:dyDescent="0.2">
      <c r="B22" s="53">
        <v>11</v>
      </c>
      <c r="C22" s="53" t="s">
        <v>19</v>
      </c>
      <c r="D22" s="12" t="s">
        <v>63</v>
      </c>
      <c r="E22" s="20">
        <v>74</v>
      </c>
      <c r="F22" s="21">
        <v>74</v>
      </c>
      <c r="G22" s="73">
        <v>74</v>
      </c>
      <c r="H22" s="73"/>
    </row>
    <row r="23" spans="2:8" x14ac:dyDescent="0.2">
      <c r="B23" s="53">
        <v>12</v>
      </c>
      <c r="C23" s="53" t="s">
        <v>93</v>
      </c>
      <c r="D23" s="12" t="s">
        <v>54</v>
      </c>
      <c r="E23" s="20">
        <v>74</v>
      </c>
      <c r="F23" s="21">
        <v>66</v>
      </c>
      <c r="G23" s="73">
        <v>74</v>
      </c>
      <c r="H23" s="73"/>
    </row>
    <row r="24" spans="2:8" x14ac:dyDescent="0.2">
      <c r="B24" s="53">
        <v>13</v>
      </c>
      <c r="C24" s="53" t="s">
        <v>83</v>
      </c>
      <c r="D24" s="12" t="s">
        <v>47</v>
      </c>
      <c r="E24" s="20">
        <v>60</v>
      </c>
      <c r="F24" s="21">
        <v>74</v>
      </c>
      <c r="G24" s="73">
        <v>74</v>
      </c>
      <c r="H24" s="73"/>
    </row>
    <row r="25" spans="2:8" x14ac:dyDescent="0.2">
      <c r="B25" s="53">
        <v>14</v>
      </c>
      <c r="C25" s="53" t="s">
        <v>88</v>
      </c>
      <c r="D25" s="12" t="s">
        <v>59</v>
      </c>
      <c r="E25" s="20">
        <v>74</v>
      </c>
      <c r="F25" s="21">
        <v>54</v>
      </c>
      <c r="G25" s="73">
        <v>74</v>
      </c>
      <c r="H25" s="73"/>
    </row>
    <row r="26" spans="2:8" x14ac:dyDescent="0.2">
      <c r="B26" s="53">
        <v>15</v>
      </c>
      <c r="C26" s="53" t="s">
        <v>79</v>
      </c>
      <c r="D26" s="12" t="s">
        <v>53</v>
      </c>
      <c r="E26" s="20">
        <v>71</v>
      </c>
      <c r="F26" s="21">
        <v>72</v>
      </c>
      <c r="G26" s="73">
        <v>72</v>
      </c>
      <c r="H26" s="73"/>
    </row>
    <row r="27" spans="2:8" x14ac:dyDescent="0.2">
      <c r="B27" s="53">
        <v>16</v>
      </c>
      <c r="C27" s="53" t="s">
        <v>91</v>
      </c>
      <c r="D27" s="12" t="s">
        <v>51</v>
      </c>
      <c r="E27" s="20">
        <v>71</v>
      </c>
      <c r="F27" s="21">
        <v>0</v>
      </c>
      <c r="G27" s="73">
        <v>71</v>
      </c>
      <c r="H27" s="73"/>
    </row>
    <row r="28" spans="2:8" x14ac:dyDescent="0.2">
      <c r="B28" s="53">
        <v>17</v>
      </c>
      <c r="C28" s="53" t="s">
        <v>95</v>
      </c>
      <c r="D28" s="12" t="s">
        <v>65</v>
      </c>
      <c r="E28" s="20">
        <v>71</v>
      </c>
      <c r="F28" s="21">
        <v>0</v>
      </c>
      <c r="G28" s="73">
        <v>71</v>
      </c>
      <c r="H28" s="73"/>
    </row>
    <row r="29" spans="2:8" x14ac:dyDescent="0.2">
      <c r="B29" s="53">
        <v>18</v>
      </c>
      <c r="C29" s="53" t="s">
        <v>71</v>
      </c>
      <c r="D29" s="12" t="s">
        <v>70</v>
      </c>
      <c r="E29" s="20">
        <v>69</v>
      </c>
      <c r="F29" s="21">
        <v>65</v>
      </c>
      <c r="G29" s="73">
        <v>69</v>
      </c>
      <c r="H29" s="73"/>
    </row>
    <row r="30" spans="2:8" x14ac:dyDescent="0.2">
      <c r="B30" s="53">
        <v>19</v>
      </c>
      <c r="C30" s="53" t="s">
        <v>84</v>
      </c>
      <c r="D30" s="12" t="s">
        <v>64</v>
      </c>
      <c r="E30" s="20">
        <v>69</v>
      </c>
      <c r="F30" s="21">
        <v>61</v>
      </c>
      <c r="G30" s="73">
        <v>69</v>
      </c>
      <c r="H30" s="73"/>
    </row>
    <row r="31" spans="2:8" x14ac:dyDescent="0.2">
      <c r="B31" s="53">
        <v>20</v>
      </c>
      <c r="C31" s="53" t="s">
        <v>85</v>
      </c>
      <c r="D31" s="12" t="s">
        <v>55</v>
      </c>
      <c r="E31" s="20">
        <v>68</v>
      </c>
      <c r="F31" s="21">
        <v>67</v>
      </c>
      <c r="G31" s="73">
        <v>68</v>
      </c>
      <c r="H31" s="73"/>
    </row>
    <row r="32" spans="2:8" x14ac:dyDescent="0.2">
      <c r="B32" s="53">
        <v>21</v>
      </c>
      <c r="C32" s="53" t="s">
        <v>89</v>
      </c>
      <c r="D32" s="12" t="s">
        <v>50</v>
      </c>
      <c r="E32" s="20">
        <v>64</v>
      </c>
      <c r="F32" s="21">
        <v>64</v>
      </c>
      <c r="G32" s="73">
        <v>64</v>
      </c>
      <c r="H32" s="73"/>
    </row>
    <row r="33" spans="2:8" x14ac:dyDescent="0.2">
      <c r="B33" s="53">
        <v>22</v>
      </c>
      <c r="C33" s="53" t="s">
        <v>23</v>
      </c>
      <c r="D33" s="12" t="s">
        <v>68</v>
      </c>
      <c r="E33" s="20">
        <v>62</v>
      </c>
      <c r="F33" s="21">
        <v>0</v>
      </c>
      <c r="G33" s="73">
        <v>62</v>
      </c>
      <c r="H33" s="73"/>
    </row>
    <row r="34" spans="2:8" x14ac:dyDescent="0.2">
      <c r="B34" s="53">
        <v>23</v>
      </c>
      <c r="C34" s="53" t="s">
        <v>73</v>
      </c>
      <c r="D34" s="12" t="s">
        <v>58</v>
      </c>
      <c r="E34" s="20">
        <v>57</v>
      </c>
      <c r="F34" s="21">
        <v>53</v>
      </c>
      <c r="G34" s="73">
        <v>57</v>
      </c>
      <c r="H34" s="73"/>
    </row>
    <row r="35" spans="2:8" ht="16" thickBot="1" x14ac:dyDescent="0.25">
      <c r="B35" s="108">
        <v>24</v>
      </c>
      <c r="C35" s="108" t="s">
        <v>67</v>
      </c>
      <c r="D35" s="104" t="s">
        <v>61</v>
      </c>
      <c r="E35" s="105">
        <v>53</v>
      </c>
      <c r="F35" s="106">
        <v>0</v>
      </c>
      <c r="G35" s="107">
        <v>53</v>
      </c>
      <c r="H35" s="73"/>
    </row>
    <row r="36" spans="2:8" x14ac:dyDescent="0.2">
      <c r="B36" s="53">
        <v>25</v>
      </c>
      <c r="C36" s="53" t="s">
        <v>82</v>
      </c>
      <c r="D36" s="12" t="s">
        <v>76</v>
      </c>
      <c r="E36" s="20">
        <v>0</v>
      </c>
      <c r="F36" s="21">
        <v>24</v>
      </c>
      <c r="G36" s="73">
        <v>24</v>
      </c>
      <c r="H36" s="73"/>
    </row>
    <row r="37" spans="2:8" x14ac:dyDescent="0.2">
      <c r="B37" s="84">
        <v>26</v>
      </c>
      <c r="C37" s="84" t="s">
        <v>81</v>
      </c>
      <c r="D37" s="12" t="s">
        <v>57</v>
      </c>
      <c r="E37" s="20">
        <v>0</v>
      </c>
      <c r="F37" s="21">
        <v>0</v>
      </c>
      <c r="G37" s="73">
        <v>0</v>
      </c>
      <c r="H37" s="73"/>
    </row>
    <row r="38" spans="2:8" ht="9" customHeight="1" x14ac:dyDescent="0.2">
      <c r="B38" s="72"/>
      <c r="C38" s="53"/>
    </row>
    <row r="39" spans="2:8" x14ac:dyDescent="0.2">
      <c r="B39" s="72" t="s">
        <v>109</v>
      </c>
      <c r="C39" s="99"/>
      <c r="D39" s="14"/>
    </row>
    <row r="40" spans="2:8" x14ac:dyDescent="0.2">
      <c r="B40" s="15"/>
    </row>
    <row r="41" spans="2:8" x14ac:dyDescent="0.2">
      <c r="B41" s="2" t="s">
        <v>3</v>
      </c>
      <c r="E41" s="1"/>
      <c r="F41" s="17" t="s">
        <v>1</v>
      </c>
    </row>
    <row r="42" spans="2:8" x14ac:dyDescent="0.2">
      <c r="B42" s="2"/>
      <c r="D42" s="2"/>
      <c r="E42" s="1"/>
      <c r="F42" s="3"/>
    </row>
    <row r="43" spans="2:8" x14ac:dyDescent="0.2">
      <c r="B43" s="2"/>
      <c r="D43" s="2"/>
      <c r="E43" s="1"/>
      <c r="F43" s="3"/>
    </row>
    <row r="44" spans="2:8" x14ac:dyDescent="0.2">
      <c r="B44" s="2" t="s">
        <v>2</v>
      </c>
      <c r="E44" s="1"/>
      <c r="F44" s="18" t="s">
        <v>4</v>
      </c>
    </row>
    <row r="52" spans="3:4" ht="17" x14ac:dyDescent="0.2">
      <c r="C52" s="7"/>
      <c r="D52" s="7"/>
    </row>
    <row r="53" spans="3:4" x14ac:dyDescent="0.2">
      <c r="C53" s="1"/>
      <c r="D53" s="6"/>
    </row>
    <row r="54" spans="3:4" x14ac:dyDescent="0.2">
      <c r="C54" s="8"/>
      <c r="D54" s="8"/>
    </row>
    <row r="55" spans="3:4" x14ac:dyDescent="0.2">
      <c r="C55" s="9"/>
      <c r="D55" s="9"/>
    </row>
    <row r="56" spans="3:4" x14ac:dyDescent="0.2">
      <c r="C56" s="1"/>
      <c r="D56" s="6"/>
    </row>
    <row r="57" spans="3:4" ht="16" x14ac:dyDescent="0.2">
      <c r="C57" s="34"/>
      <c r="D57" s="34"/>
    </row>
    <row r="58" spans="3:4" ht="16" x14ac:dyDescent="0.2">
      <c r="C58" s="10"/>
      <c r="D58" s="10"/>
    </row>
  </sheetData>
  <mergeCells count="1">
    <mergeCell ref="D10:G10"/>
  </mergeCells>
  <pageMargins left="0.25" right="0.25" top="0.75" bottom="0.75" header="0.3" footer="0.3"/>
  <pageSetup paperSize="9" orientation="portrait" horizontalDpi="0" verticalDpi="0" copies="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F7B8A-E9A8-CF46-A62A-84A42E3EEC83}">
  <sheetPr>
    <pageSetUpPr fitToPage="1"/>
  </sheetPr>
  <dimension ref="A2:AA37"/>
  <sheetViews>
    <sheetView workbookViewId="0">
      <selection activeCell="N6" sqref="N6"/>
    </sheetView>
  </sheetViews>
  <sheetFormatPr baseColWidth="10" defaultColWidth="11" defaultRowHeight="15" x14ac:dyDescent="0.2"/>
  <cols>
    <col min="1" max="1" width="3.83203125" style="51" customWidth="1"/>
    <col min="2" max="2" width="4.1640625" style="51" customWidth="1"/>
    <col min="3" max="3" width="18.83203125" style="51" bestFit="1" customWidth="1"/>
    <col min="4" max="5" width="4.1640625" style="50" customWidth="1"/>
    <col min="6" max="6" width="18.83203125" style="51" bestFit="1" customWidth="1"/>
    <col min="7" max="8" width="4.1640625" style="50" customWidth="1"/>
    <col min="9" max="9" width="18.83203125" style="51" bestFit="1" customWidth="1"/>
    <col min="10" max="11" width="4.1640625" style="50" customWidth="1"/>
    <col min="12" max="12" width="17.83203125" style="51" bestFit="1" customWidth="1"/>
    <col min="13" max="14" width="4.1640625" style="50" customWidth="1"/>
    <col min="15" max="15" width="17.83203125" style="51" bestFit="1" customWidth="1"/>
    <col min="16" max="17" width="4.1640625" style="50" customWidth="1"/>
    <col min="18" max="18" width="14.5" style="51" bestFit="1" customWidth="1"/>
    <col min="19" max="20" width="4.1640625" style="50" customWidth="1"/>
    <col min="21" max="21" width="18" style="51" bestFit="1" customWidth="1"/>
    <col min="22" max="23" width="4.1640625" style="50" customWidth="1"/>
    <col min="24" max="24" width="18" style="51" bestFit="1" customWidth="1"/>
    <col min="25" max="25" width="3.33203125" style="51" customWidth="1"/>
    <col min="26" max="26" width="4.1640625" style="51" customWidth="1"/>
    <col min="27" max="27" width="18" style="51" bestFit="1" customWidth="1"/>
    <col min="28" max="16384" width="11" style="51"/>
  </cols>
  <sheetData>
    <row r="2" spans="1:27" s="52" customFormat="1" ht="21" customHeight="1" x14ac:dyDescent="0.2">
      <c r="A2" s="142" t="s">
        <v>108</v>
      </c>
      <c r="B2" s="142"/>
      <c r="C2" s="142"/>
      <c r="D2" s="142" t="s">
        <v>8</v>
      </c>
      <c r="E2" s="142"/>
      <c r="F2" s="142"/>
      <c r="G2" s="142" t="s">
        <v>9</v>
      </c>
      <c r="H2" s="142"/>
      <c r="I2" s="142"/>
      <c r="J2" s="142" t="s">
        <v>10</v>
      </c>
      <c r="K2" s="142"/>
      <c r="L2" s="142"/>
      <c r="M2" s="33"/>
      <c r="N2" s="33"/>
      <c r="O2" s="55"/>
      <c r="P2" s="142" t="s">
        <v>10</v>
      </c>
      <c r="Q2" s="142"/>
      <c r="R2" s="142"/>
      <c r="S2" s="142" t="s">
        <v>9</v>
      </c>
      <c r="T2" s="142"/>
      <c r="U2" s="142"/>
      <c r="V2" s="142" t="s">
        <v>8</v>
      </c>
      <c r="W2" s="142"/>
      <c r="X2" s="142"/>
      <c r="Y2" s="88"/>
      <c r="Z2" s="88"/>
      <c r="AA2" s="88" t="s">
        <v>108</v>
      </c>
    </row>
    <row r="3" spans="1:27" s="22" customFormat="1" ht="22" customHeight="1" x14ac:dyDescent="0.2">
      <c r="D3" s="90"/>
      <c r="E3" s="90"/>
      <c r="F3" s="90"/>
      <c r="G3" s="90"/>
      <c r="H3" s="90"/>
      <c r="I3" s="90"/>
      <c r="J3" s="90"/>
      <c r="K3" s="90"/>
      <c r="L3" s="90"/>
      <c r="M3" s="96"/>
      <c r="N3" s="91" t="s">
        <v>102</v>
      </c>
      <c r="P3" s="90"/>
      <c r="Q3" s="90"/>
      <c r="R3" s="90"/>
      <c r="S3" s="90"/>
      <c r="T3" s="90"/>
      <c r="U3" s="90"/>
      <c r="V3" s="90"/>
      <c r="W3" s="90"/>
      <c r="X3" s="90"/>
    </row>
    <row r="4" spans="1:27" s="22" customFormat="1" ht="22" customHeight="1" x14ac:dyDescent="0.2">
      <c r="A4" s="23">
        <v>1</v>
      </c>
      <c r="B4" s="69" t="str">
        <f>IF(INDEX(Table135[['#]:[DRIVER]],'TOP24'!A4,2)&lt;&gt;0, INDEX(Table135[['#]:[DRIVER]],'TOP24'!A4,2), "")</f>
        <v>EE36</v>
      </c>
      <c r="C4" s="69" t="str">
        <f>IF(INDEX(Table135[['#]:[DRIVER]],'TOP24'!A4,3)&lt;&gt;0, INDEX(Table135[['#]:[DRIVER]],'TOP24'!A4,3), "")</f>
        <v>OLIVER RANDALU</v>
      </c>
      <c r="D4" s="90"/>
      <c r="E4" s="90"/>
      <c r="F4" s="90"/>
      <c r="G4" s="90"/>
      <c r="H4" s="90"/>
      <c r="I4" s="90"/>
      <c r="J4" s="90"/>
      <c r="K4" s="70"/>
      <c r="L4" s="70"/>
      <c r="M4" s="97"/>
      <c r="N4" s="91" t="s">
        <v>100</v>
      </c>
      <c r="P4" s="70"/>
      <c r="Q4" s="70"/>
      <c r="R4" s="70"/>
      <c r="S4" s="90"/>
      <c r="T4" s="90"/>
      <c r="U4" s="90"/>
      <c r="V4" s="90"/>
      <c r="W4" s="90"/>
      <c r="X4" s="90"/>
      <c r="Y4" s="23">
        <v>2</v>
      </c>
      <c r="Z4" s="69" t="str">
        <f>IF(INDEX(Table135[['#]:[DRIVER]],'TOP24'!Y4,2)&lt;&gt;0, INDEX(Table135[['#]:[DRIVER]],'TOP24'!Y4,2), "")</f>
        <v>LV620</v>
      </c>
      <c r="AA4" s="69" t="str">
        <f>IF(INDEX(Table135[['#]:[DRIVER]],'TOP24'!Y4,3)&lt;&gt;0, INDEX(Table135[['#]:[DRIVER]],'TOP24'!Y4,3), "")</f>
        <v>IVO CĪRULIS</v>
      </c>
    </row>
    <row r="5" spans="1:27" s="22" customFormat="1" ht="22" customHeight="1" x14ac:dyDescent="0.2">
      <c r="A5" s="102"/>
      <c r="B5" s="103"/>
      <c r="C5" s="103"/>
      <c r="D5" s="89"/>
      <c r="E5" s="89"/>
      <c r="G5" s="90"/>
      <c r="H5" s="90"/>
      <c r="I5" s="90"/>
      <c r="J5" s="90"/>
      <c r="K5" s="70"/>
      <c r="L5" s="70"/>
      <c r="M5" s="70"/>
      <c r="N5" s="84" t="s">
        <v>101</v>
      </c>
      <c r="P5" s="70"/>
      <c r="Q5" s="70"/>
      <c r="R5" s="70"/>
      <c r="S5" s="90"/>
      <c r="T5" s="90"/>
      <c r="U5" s="90"/>
      <c r="V5" s="90"/>
      <c r="W5" s="90"/>
      <c r="X5" s="90"/>
      <c r="Y5" s="102"/>
      <c r="Z5" s="103"/>
      <c r="AA5" s="103"/>
    </row>
    <row r="6" spans="1:27" s="22" customFormat="1" ht="22" customHeight="1" x14ac:dyDescent="0.2">
      <c r="A6" s="27"/>
      <c r="B6" s="28"/>
      <c r="D6" s="23">
        <v>1</v>
      </c>
      <c r="E6" s="69" t="str">
        <f>IF(INDEX(Table135[['#]:[DRIVER]],'TOP24'!D6,2)&lt;&gt;0, INDEX(Table135[['#]:[DRIVER]],'TOP24'!D6,2), "")</f>
        <v>EE36</v>
      </c>
      <c r="F6" s="69" t="str">
        <f>IF(INDEX(Table135[['#]:[DRIVER]],'TOP24'!D6,3)&lt;&gt;0, INDEX(Table135[['#]:[DRIVER]],'TOP24'!D6,3), "")</f>
        <v>OLIVER RANDALU</v>
      </c>
      <c r="G6" s="89"/>
      <c r="H6" s="89"/>
      <c r="J6" s="89"/>
      <c r="K6" s="95"/>
      <c r="L6" s="95"/>
      <c r="M6" s="98"/>
      <c r="N6" s="91" t="s">
        <v>103</v>
      </c>
      <c r="P6" s="95"/>
      <c r="Q6" s="95"/>
      <c r="R6" s="95"/>
      <c r="S6" s="89"/>
      <c r="T6" s="89"/>
      <c r="V6" s="23">
        <v>2</v>
      </c>
      <c r="W6" s="69" t="str">
        <f>IF(INDEX(Table135[['#]:[DRIVER]],'TOP24'!V6,2)&lt;&gt;0, INDEX(Table135[['#]:[DRIVER]],'TOP24'!V6,2), "")</f>
        <v>LV620</v>
      </c>
      <c r="X6" s="69" t="str">
        <f>IF(INDEX(Table135[['#]:[DRIVER]],'TOP24'!V6,3)&lt;&gt;0, INDEX(Table135[['#]:[DRIVER]],'TOP24'!V6,3), "")</f>
        <v>IVO CĪRULIS</v>
      </c>
      <c r="Y6" s="27"/>
      <c r="Z6" s="28"/>
    </row>
    <row r="7" spans="1:27" s="22" customFormat="1" ht="22" customHeight="1" x14ac:dyDescent="0.2">
      <c r="A7" s="27"/>
      <c r="B7" s="28"/>
      <c r="D7" s="23">
        <v>16</v>
      </c>
      <c r="E7" s="69" t="str">
        <f>IF(INDEX(Table135[['#]:[DRIVER]],'TOP24'!D7,2)&lt;&gt;0, INDEX(Table135[['#]:[DRIVER]],'TOP24'!D7,2), "")</f>
        <v>LT93</v>
      </c>
      <c r="F7" s="69" t="str">
        <f>IF(INDEX(Table135[['#]:[DRIVER]],'TOP24'!D7,3)&lt;&gt;0, INDEX(Table135[['#]:[DRIVER]],'TOP24'!D7,3), "")</f>
        <v>BENEDIKTAS ČIRBA</v>
      </c>
      <c r="G7" s="89"/>
      <c r="H7" s="89"/>
      <c r="J7" s="89"/>
      <c r="K7" s="95"/>
      <c r="L7" s="95"/>
      <c r="M7" s="95"/>
      <c r="N7" s="13"/>
      <c r="O7" s="95"/>
      <c r="P7" s="95"/>
      <c r="Q7" s="95"/>
      <c r="R7" s="95"/>
      <c r="S7" s="89"/>
      <c r="T7" s="89"/>
      <c r="V7" s="23">
        <v>15</v>
      </c>
      <c r="W7" s="69" t="str">
        <f>IF(INDEX(Table135[['#]:[DRIVER]],'TOP24'!V7,2)&lt;&gt;0, INDEX(Table135[['#]:[DRIVER]],'TOP24'!V7,2), "")</f>
        <v>LV17</v>
      </c>
      <c r="X7" s="69" t="str">
        <f>IF(INDEX(Table135[['#]:[DRIVER]],'TOP24'!V7,3)&lt;&gt;0, INDEX(Table135[['#]:[DRIVER]],'TOP24'!V7,3), "")</f>
        <v>ĒRIKS ULASS</v>
      </c>
      <c r="Y7" s="27"/>
      <c r="Z7" s="28"/>
    </row>
    <row r="8" spans="1:27" s="22" customFormat="1" ht="22" customHeight="1" x14ac:dyDescent="0.2">
      <c r="A8" s="23">
        <v>16</v>
      </c>
      <c r="B8" s="69" t="str">
        <f>IF(INDEX(Table135[['#]:[DRIVER]],'TOP24'!A8,2)&lt;&gt;0, INDEX(Table135[['#]:[DRIVER]],'TOP24'!A8,2), "")</f>
        <v>LT93</v>
      </c>
      <c r="C8" s="69" t="str">
        <f>IF(INDEX(Table135[['#]:[DRIVER]],'TOP24'!A8,3)&lt;&gt;0, INDEX(Table135[['#]:[DRIVER]],'TOP24'!A8,3), "")</f>
        <v>BENEDIKTAS ČIRBA</v>
      </c>
      <c r="D8" s="89"/>
      <c r="E8" s="89"/>
      <c r="F8" s="54"/>
      <c r="G8" s="89"/>
      <c r="H8" s="89"/>
      <c r="J8" s="89"/>
      <c r="K8" s="89"/>
      <c r="M8" s="89"/>
      <c r="N8" s="85"/>
      <c r="O8" s="30"/>
      <c r="P8" s="89"/>
      <c r="Q8" s="89"/>
      <c r="S8" s="89"/>
      <c r="T8" s="89"/>
      <c r="V8" s="29"/>
      <c r="Y8" s="23">
        <v>15</v>
      </c>
      <c r="Z8" s="69" t="str">
        <f>IF(INDEX(Table135[['#]:[DRIVER]],'TOP24'!Y8,2)&lt;&gt;0, INDEX(Table135[['#]:[DRIVER]],'TOP24'!Y8,2), "")</f>
        <v>LV17</v>
      </c>
      <c r="AA8" s="69" t="str">
        <f>IF(INDEX(Table135[['#]:[DRIVER]],'TOP24'!Y8,3)&lt;&gt;0, INDEX(Table135[['#]:[DRIVER]],'TOP24'!Y8,3), "")</f>
        <v>ĒRIKS ULASS</v>
      </c>
    </row>
    <row r="9" spans="1:27" s="22" customFormat="1" ht="22" customHeight="1" x14ac:dyDescent="0.2">
      <c r="A9" s="23">
        <v>17</v>
      </c>
      <c r="B9" s="69" t="str">
        <f>IF(INDEX(Table135[['#]:[DRIVER]],'TOP24'!A9,2)&lt;&gt;0, INDEX(Table135[['#]:[DRIVER]],'TOP24'!A9,2), "")</f>
        <v>LT5</v>
      </c>
      <c r="C9" s="69" t="str">
        <f>IF(INDEX(Table135[['#]:[DRIVER]],'TOP24'!A9,3)&lt;&gt;0, INDEX(Table135[['#]:[DRIVER]],'TOP24'!A9,3), "")</f>
        <v>VALDAS VINDZIGELSKIS</v>
      </c>
      <c r="D9" s="89"/>
      <c r="E9" s="89"/>
      <c r="G9" s="25"/>
      <c r="H9" s="89"/>
      <c r="J9" s="89"/>
      <c r="K9" s="89"/>
      <c r="M9" s="89"/>
      <c r="P9" s="89"/>
      <c r="Q9" s="89"/>
      <c r="S9" s="89"/>
      <c r="T9" s="89"/>
      <c r="V9" s="26"/>
      <c r="W9" s="89"/>
      <c r="Y9" s="23">
        <v>18</v>
      </c>
      <c r="Z9" s="69" t="str">
        <f>IF(INDEX(Table135[['#]:[DRIVER]],'TOP24'!Y9,2)&lt;&gt;0, INDEX(Table135[['#]:[DRIVER]],'TOP24'!Y9,2), "")</f>
        <v>EE34</v>
      </c>
      <c r="AA9" s="69" t="str">
        <f>IF(INDEX(Table135[['#]:[DRIVER]],'TOP24'!Y9,3)&lt;&gt;0, INDEX(Table135[['#]:[DRIVER]],'TOP24'!Y9,3), "")</f>
        <v>ALLAN LÄTT</v>
      </c>
    </row>
    <row r="10" spans="1:27" s="22" customFormat="1" ht="22" customHeight="1" x14ac:dyDescent="0.2">
      <c r="D10" s="89"/>
      <c r="F10" s="28"/>
      <c r="G10" s="23">
        <v>8</v>
      </c>
      <c r="H10" s="69" t="str">
        <f>IF(INDEX(Table135[['#]:[DRIVER]],'TOP24'!G10,2)&lt;&gt;0, INDEX(Table135[['#]:[DRIVER]],'TOP24'!G10,2), "")</f>
        <v>LV66</v>
      </c>
      <c r="I10" s="69" t="str">
        <f>IF(INDEX(Table135[['#]:[DRIVER]],'TOP24'!G10,3)&lt;&gt;0, INDEX(Table135[['#]:[DRIVER]],'TOP24'!G10,3), "")</f>
        <v>RAITIS MAURĀNS</v>
      </c>
      <c r="J10" s="89"/>
      <c r="K10" s="89"/>
      <c r="M10" s="27"/>
      <c r="O10" s="28"/>
      <c r="P10" s="89"/>
      <c r="Q10" s="89"/>
      <c r="S10" s="23">
        <v>7</v>
      </c>
      <c r="T10" s="69" t="str">
        <f>IF(INDEX(Table135[['#]:[DRIVER]],'TOP24'!S10,2)&lt;&gt;0, INDEX(Table135[['#]:[DRIVER]],'TOP24'!S10,2), "")</f>
        <v>LV12</v>
      </c>
      <c r="U10" s="69" t="str">
        <f>IF(INDEX(Table135[['#]:[DRIVER]],'TOP24'!S10,3)&lt;&gt;0, INDEX(Table135[['#]:[DRIVER]],'TOP24'!S10,3), "")</f>
        <v>NIKOLASS BERTĀNS</v>
      </c>
      <c r="V10" s="89"/>
      <c r="W10" s="89"/>
    </row>
    <row r="11" spans="1:27" s="22" customFormat="1" ht="22" customHeight="1" x14ac:dyDescent="0.2">
      <c r="A11" s="23">
        <v>8</v>
      </c>
      <c r="B11" s="69" t="str">
        <f>IF(INDEX(Table135[['#]:[DRIVER]],'TOP24'!A11,2)&lt;&gt;0, INDEX(Table135[['#]:[DRIVER]],'TOP24'!A11,2), "")</f>
        <v>LV66</v>
      </c>
      <c r="C11" s="69" t="str">
        <f>IF(INDEX(Table135[['#]:[DRIVER]],'TOP24'!A11,3)&lt;&gt;0, INDEX(Table135[['#]:[DRIVER]],'TOP24'!A11,3), "")</f>
        <v>RAITIS MAURĀNS</v>
      </c>
      <c r="D11" s="89"/>
      <c r="E11" s="89"/>
      <c r="G11" s="23">
        <v>16</v>
      </c>
      <c r="H11" s="69" t="str">
        <f>IF(INDEX(Table135[['#]:[DRIVER]],'TOP24'!G11,2)&lt;&gt;0, INDEX(Table135[['#]:[DRIVER]],'TOP24'!G11,2), "")</f>
        <v>LT93</v>
      </c>
      <c r="I11" s="69" t="str">
        <f>IF(INDEX(Table135[['#]:[DRIVER]],'TOP24'!G11,3)&lt;&gt;0, INDEX(Table135[['#]:[DRIVER]],'TOP24'!G11,3), "")</f>
        <v>BENEDIKTAS ČIRBA</v>
      </c>
      <c r="J11" s="89"/>
      <c r="K11" s="89"/>
      <c r="M11" s="27"/>
      <c r="N11" s="84"/>
      <c r="O11" s="28"/>
      <c r="P11" s="89"/>
      <c r="Q11" s="89"/>
      <c r="S11" s="23">
        <v>15</v>
      </c>
      <c r="T11" s="69" t="str">
        <f>IF(INDEX(Table135[['#]:[DRIVER]],'TOP24'!S11,2)&lt;&gt;0, INDEX(Table135[['#]:[DRIVER]],'TOP24'!S11,2), "")</f>
        <v>LV17</v>
      </c>
      <c r="U11" s="69" t="str">
        <f>IF(INDEX(Table135[['#]:[DRIVER]],'TOP24'!S11,3)&lt;&gt;0, INDEX(Table135[['#]:[DRIVER]],'TOP24'!S11,3), "")</f>
        <v>ĒRIKS ULASS</v>
      </c>
      <c r="V11" s="89"/>
      <c r="W11" s="89"/>
      <c r="Y11" s="23">
        <v>7</v>
      </c>
      <c r="Z11" s="69" t="str">
        <f>IF(INDEX(Table135[['#]:[DRIVER]],'TOP24'!Y11,2)&lt;&gt;0, INDEX(Table135[['#]:[DRIVER]],'TOP24'!Y11,2), "")</f>
        <v>LV12</v>
      </c>
      <c r="AA11" s="69" t="str">
        <f>IF(INDEX(Table135[['#]:[DRIVER]],'TOP24'!Y11,3)&lt;&gt;0, INDEX(Table135[['#]:[DRIVER]],'TOP24'!Y11,3), "")</f>
        <v>NIKOLASS BERTĀNS</v>
      </c>
    </row>
    <row r="12" spans="1:27" s="22" customFormat="1" ht="22" customHeight="1" x14ac:dyDescent="0.2">
      <c r="A12" s="102"/>
      <c r="B12" s="103"/>
      <c r="C12" s="103"/>
      <c r="D12" s="89"/>
      <c r="E12" s="89"/>
      <c r="G12" s="26"/>
      <c r="H12" s="27"/>
      <c r="I12" s="28"/>
      <c r="J12" s="26"/>
      <c r="K12" s="89"/>
      <c r="M12" s="143" t="s">
        <v>11</v>
      </c>
      <c r="N12" s="143"/>
      <c r="O12" s="143"/>
      <c r="P12" s="89"/>
      <c r="Q12" s="89"/>
      <c r="S12" s="29"/>
      <c r="T12" s="89"/>
      <c r="V12" s="26"/>
      <c r="W12" s="89"/>
      <c r="Y12" s="102"/>
      <c r="Z12" s="103"/>
      <c r="AA12" s="103"/>
    </row>
    <row r="13" spans="1:27" s="22" customFormat="1" ht="22" customHeight="1" x14ac:dyDescent="0.2">
      <c r="A13" s="90"/>
      <c r="D13" s="23">
        <v>8</v>
      </c>
      <c r="E13" s="69" t="str">
        <f>IF(INDEX(Table135[['#]:[DRIVER]],'TOP24'!D13,2)&lt;&gt;0, INDEX(Table135[['#]:[DRIVER]],'TOP24'!D13,2), "")</f>
        <v>LV66</v>
      </c>
      <c r="F13" s="69" t="str">
        <f>IF(INDEX(Table135[['#]:[DRIVER]],'TOP24'!D13,3)&lt;&gt;0, INDEX(Table135[['#]:[DRIVER]],'TOP24'!D13,3), "")</f>
        <v>RAITIS MAURĀNS</v>
      </c>
      <c r="G13" s="89"/>
      <c r="H13" s="89"/>
      <c r="J13" s="26"/>
      <c r="K13" s="89"/>
      <c r="M13" s="23">
        <v>7</v>
      </c>
      <c r="N13" s="69" t="str">
        <f>IF(INDEX(Table135[['#]:[DRIVER]],'TOP24'!M13,2)&lt;&gt;0, INDEX(Table135[['#]:[DRIVER]],'TOP24'!M13,2), "")</f>
        <v>LV12</v>
      </c>
      <c r="O13" s="69" t="str">
        <f>IF(INDEX(Table135[['#]:[DRIVER]],'TOP24'!M13,3)&lt;&gt;0, INDEX(Table135[['#]:[DRIVER]],'TOP24'!M13,3), "")</f>
        <v>NIKOLASS BERTĀNS</v>
      </c>
      <c r="P13" s="89"/>
      <c r="Q13" s="89"/>
      <c r="S13" s="26"/>
      <c r="T13" s="89"/>
      <c r="V13" s="23">
        <v>7</v>
      </c>
      <c r="W13" s="69" t="str">
        <f>IF(INDEX(Table135[['#]:[DRIVER]],'TOP24'!V13,2)&lt;&gt;0, INDEX(Table135[['#]:[DRIVER]],'TOP24'!V13,2), "")</f>
        <v>LV12</v>
      </c>
      <c r="X13" s="69" t="str">
        <f>IF(INDEX(Table135[['#]:[DRIVER]],'TOP24'!V13,3)&lt;&gt;0, INDEX(Table135[['#]:[DRIVER]],'TOP24'!V13,3), "")</f>
        <v>NIKOLASS BERTĀNS</v>
      </c>
    </row>
    <row r="14" spans="1:27" s="22" customFormat="1" ht="22" customHeight="1" x14ac:dyDescent="0.2">
      <c r="D14" s="23">
        <v>24</v>
      </c>
      <c r="E14" s="69" t="str">
        <f>IF(INDEX(Table135[['#]:[DRIVER]],'TOP24'!D14,2)&lt;&gt;0, INDEX(Table135[['#]:[DRIVER]],'TOP24'!D14,2), "")</f>
        <v>EE3</v>
      </c>
      <c r="F14" s="69" t="str">
        <f>IF(INDEX(Table135[['#]:[DRIVER]],'TOP24'!D14,3)&lt;&gt;0, INDEX(Table135[['#]:[DRIVER]],'TOP24'!D14,3), "")</f>
        <v>OTT KOKK</v>
      </c>
      <c r="G14" s="89"/>
      <c r="H14" s="89"/>
      <c r="J14" s="26"/>
      <c r="K14" s="89"/>
      <c r="M14" s="23">
        <v>16</v>
      </c>
      <c r="N14" s="69" t="str">
        <f>IF(INDEX(Table135[['#]:[DRIVER]],'TOP24'!M14,2)&lt;&gt;0, INDEX(Table135[['#]:[DRIVER]],'TOP24'!M14,2), "")</f>
        <v>LT93</v>
      </c>
      <c r="O14" s="69" t="str">
        <f>IF(INDEX(Table135[['#]:[DRIVER]],'TOP24'!M14,3)&lt;&gt;0, INDEX(Table135[['#]:[DRIVER]],'TOP24'!M14,3), "")</f>
        <v>BENEDIKTAS ČIRBA</v>
      </c>
      <c r="P14" s="89"/>
      <c r="Q14" s="89"/>
      <c r="S14" s="26"/>
      <c r="T14" s="89"/>
      <c r="V14" s="23">
        <v>10</v>
      </c>
      <c r="W14" s="69" t="str">
        <f>IF(INDEX(Table135[['#]:[DRIVER]],'TOP24'!V14,2)&lt;&gt;0, INDEX(Table135[['#]:[DRIVER]],'TOP24'!V14,2), "")</f>
        <v>EE28</v>
      </c>
      <c r="X14" s="69" t="str">
        <f>IF(INDEX(Table135[['#]:[DRIVER]],'TOP24'!V14,3)&lt;&gt;0, INDEX(Table135[['#]:[DRIVER]],'TOP24'!V14,3), "")</f>
        <v>AO VAIDA</v>
      </c>
    </row>
    <row r="15" spans="1:27" s="22" customFormat="1" ht="22" customHeight="1" x14ac:dyDescent="0.2">
      <c r="A15" s="23">
        <v>9</v>
      </c>
      <c r="B15" s="69" t="str">
        <f>IF(INDEX(Table135[['#]:[DRIVER]],'TOP24'!A15,2)&lt;&gt;0, INDEX(Table135[['#]:[DRIVER]],'TOP24'!A15,2), "")</f>
        <v>LV33</v>
      </c>
      <c r="C15" s="69" t="str">
        <f>IF(INDEX(Table135[['#]:[DRIVER]],'TOP24'!A15,3)&lt;&gt;0, INDEX(Table135[['#]:[DRIVER]],'TOP24'!A15,3), "")</f>
        <v>INGEMĀRS JĒKABSONS</v>
      </c>
      <c r="D15" s="89"/>
      <c r="E15" s="89"/>
      <c r="G15" s="89"/>
      <c r="H15" s="89"/>
      <c r="J15" s="26"/>
      <c r="K15" s="89"/>
      <c r="M15" s="26"/>
      <c r="N15" s="89"/>
      <c r="P15" s="25"/>
      <c r="Q15" s="89"/>
      <c r="S15" s="26"/>
      <c r="T15" s="89"/>
      <c r="V15" s="89"/>
      <c r="W15" s="89"/>
      <c r="Y15" s="23">
        <v>10</v>
      </c>
      <c r="Z15" s="69" t="str">
        <f>IF(INDEX(Table135[['#]:[DRIVER]],'TOP24'!Y15,2)&lt;&gt;0, INDEX(Table135[['#]:[DRIVER]],'TOP24'!Y15,2), "")</f>
        <v>EE28</v>
      </c>
      <c r="AA15" s="69" t="str">
        <f>IF(INDEX(Table135[['#]:[DRIVER]],'TOP24'!Y15,3)&lt;&gt;0, INDEX(Table135[['#]:[DRIVER]],'TOP24'!Y15,3), "")</f>
        <v>AO VAIDA</v>
      </c>
    </row>
    <row r="16" spans="1:27" s="22" customFormat="1" ht="22" customHeight="1" x14ac:dyDescent="0.2">
      <c r="A16" s="23">
        <v>24</v>
      </c>
      <c r="B16" s="69" t="str">
        <f>IF(INDEX(Table135[['#]:[DRIVER]],'TOP24'!A16,2)&lt;&gt;0, INDEX(Table135[['#]:[DRIVER]],'TOP24'!A16,2), "")</f>
        <v>EE3</v>
      </c>
      <c r="C16" s="69" t="str">
        <f>IF(INDEX(Table135[['#]:[DRIVER]],'TOP24'!A16,3)&lt;&gt;0, INDEX(Table135[['#]:[DRIVER]],'TOP24'!A16,3), "")</f>
        <v>OTT KOKK</v>
      </c>
      <c r="D16" s="89"/>
      <c r="E16" s="89"/>
      <c r="G16" s="27"/>
      <c r="H16" s="27"/>
      <c r="I16" s="28"/>
      <c r="J16" s="23">
        <v>4</v>
      </c>
      <c r="K16" s="69" t="str">
        <f>IF(INDEX(Table135[['#]:[DRIVER]],'TOP24'!J16,2)&lt;&gt;0, INDEX(Table135[['#]:[DRIVER]],'TOP24'!J16,2), "")</f>
        <v>LT58</v>
      </c>
      <c r="L16" s="69" t="str">
        <f>IF(INDEX(Table135[['#]:[DRIVER]],'TOP24'!J16,3)&lt;&gt;0, INDEX(Table135[['#]:[DRIVER]],'TOP24'!J16,3), "")</f>
        <v>ANDRIUS VASILIAUSKAS</v>
      </c>
      <c r="M16" s="89"/>
      <c r="N16" s="89"/>
      <c r="P16" s="23">
        <v>3</v>
      </c>
      <c r="Q16" s="69" t="str">
        <f>IF(INDEX(Table135[['#]:[DRIVER]],'TOP24'!P16,2)&lt;&gt;0, INDEX(Table135[['#]:[DRIVER]],'TOP24'!P16,2), "")</f>
        <v>FIN13</v>
      </c>
      <c r="R16" s="69" t="str">
        <f>IF(INDEX(Table135[['#]:[DRIVER]],'TOP24'!P16,3)&lt;&gt;0, INDEX(Table135[['#]:[DRIVER]],'TOP24'!P16,3), "")</f>
        <v>LAURI HEINONEN</v>
      </c>
      <c r="S16" s="89"/>
      <c r="T16" s="89"/>
      <c r="V16" s="89"/>
      <c r="W16" s="89"/>
      <c r="Y16" s="23">
        <v>23</v>
      </c>
      <c r="Z16" s="69" t="str">
        <f>IF(INDEX(Table135[['#]:[DRIVER]],'TOP24'!Y16,2)&lt;&gt;0, INDEX(Table135[['#]:[DRIVER]],'TOP24'!Y16,2), "")</f>
        <v>EE69</v>
      </c>
      <c r="AA16" s="69" t="str">
        <f>IF(INDEX(Table135[['#]:[DRIVER]],'TOP24'!Y16,3)&lt;&gt;0, INDEX(Table135[['#]:[DRIVER]],'TOP24'!Y16,3), "")</f>
        <v>KRISTJAN SALMRE</v>
      </c>
    </row>
    <row r="17" spans="1:27" s="22" customFormat="1" ht="22" customHeight="1" x14ac:dyDescent="0.2">
      <c r="C17" s="28"/>
      <c r="D17" s="89"/>
      <c r="E17" s="89"/>
      <c r="G17" s="27"/>
      <c r="H17" s="27"/>
      <c r="I17" s="28"/>
      <c r="J17" s="23">
        <v>16</v>
      </c>
      <c r="K17" s="69" t="str">
        <f>IF(INDEX(Table135[['#]:[DRIVER]],'TOP24'!J17,2)&lt;&gt;0, INDEX(Table135[['#]:[DRIVER]],'TOP24'!J17,2), "")</f>
        <v>LT93</v>
      </c>
      <c r="L17" s="69" t="str">
        <f>IF(INDEX(Table135[['#]:[DRIVER]],'TOP24'!J17,3)&lt;&gt;0, INDEX(Table135[['#]:[DRIVER]],'TOP24'!J17,3), "")</f>
        <v>BENEDIKTAS ČIRBA</v>
      </c>
      <c r="M17" s="89"/>
      <c r="N17" s="89"/>
      <c r="O17" s="30"/>
      <c r="P17" s="23">
        <v>7</v>
      </c>
      <c r="Q17" s="69" t="str">
        <f>IF(INDEX(Table135[['#]:[DRIVER]],'TOP24'!P17,2)&lt;&gt;0, INDEX(Table135[['#]:[DRIVER]],'TOP24'!P17,2), "")</f>
        <v>LV12</v>
      </c>
      <c r="R17" s="69" t="str">
        <f>IF(INDEX(Table135[['#]:[DRIVER]],'TOP24'!P17,3)&lt;&gt;0, INDEX(Table135[['#]:[DRIVER]],'TOP24'!P17,3), "")</f>
        <v>NIKOLASS BERTĀNS</v>
      </c>
      <c r="S17" s="89"/>
      <c r="T17" s="89"/>
      <c r="V17" s="89"/>
      <c r="W17" s="89"/>
      <c r="AA17" s="28"/>
    </row>
    <row r="18" spans="1:27" s="22" customFormat="1" ht="22" customHeight="1" x14ac:dyDescent="0.2">
      <c r="A18" s="23">
        <v>4</v>
      </c>
      <c r="B18" s="69" t="str">
        <f>IF(INDEX(Table135[['#]:[DRIVER]],'TOP24'!A18,2)&lt;&gt;0, INDEX(Table135[['#]:[DRIVER]],'TOP24'!A18,2), "")</f>
        <v>LT58</v>
      </c>
      <c r="C18" s="69" t="str">
        <f>IF(INDEX(Table135[['#]:[DRIVER]],'TOP24'!A18,3)&lt;&gt;0, INDEX(Table135[['#]:[DRIVER]],'TOP24'!A18,3), "")</f>
        <v>ANDRIUS VASILIAUSKAS</v>
      </c>
      <c r="D18" s="89"/>
      <c r="E18" s="89"/>
      <c r="G18" s="27"/>
      <c r="H18" s="27"/>
      <c r="I18" s="28"/>
      <c r="J18" s="26"/>
      <c r="K18" s="27"/>
      <c r="L18" s="28"/>
      <c r="M18" s="89"/>
      <c r="N18" s="89"/>
      <c r="O18" s="30"/>
      <c r="P18" s="27"/>
      <c r="Q18" s="27"/>
      <c r="R18" s="54"/>
      <c r="S18" s="89"/>
      <c r="T18" s="89"/>
      <c r="V18" s="89"/>
      <c r="W18" s="89"/>
      <c r="Y18" s="23">
        <v>3</v>
      </c>
      <c r="Z18" s="69" t="str">
        <f>IF(INDEX(Table135[['#]:[DRIVER]],'TOP24'!Y18,2)&lt;&gt;0, INDEX(Table135[['#]:[DRIVER]],'TOP24'!Y18,2), "")</f>
        <v>FIN13</v>
      </c>
      <c r="AA18" s="69" t="str">
        <f>IF(INDEX(Table135[['#]:[DRIVER]],'TOP24'!Y18,3)&lt;&gt;0, INDEX(Table135[['#]:[DRIVER]],'TOP24'!Y18,3), "")</f>
        <v>LAURI HEINONEN</v>
      </c>
    </row>
    <row r="19" spans="1:27" s="22" customFormat="1" ht="22" customHeight="1" x14ac:dyDescent="0.2">
      <c r="A19" s="102"/>
      <c r="B19" s="103"/>
      <c r="C19" s="103"/>
      <c r="D19" s="89"/>
      <c r="E19" s="89"/>
      <c r="G19" s="89"/>
      <c r="H19" s="89"/>
      <c r="J19" s="26"/>
      <c r="K19" s="89"/>
      <c r="M19" s="27"/>
      <c r="N19" s="27"/>
      <c r="O19" s="31"/>
      <c r="P19" s="89"/>
      <c r="Q19" s="89"/>
      <c r="S19" s="26"/>
      <c r="T19" s="89"/>
      <c r="V19" s="89"/>
      <c r="W19" s="89"/>
      <c r="Y19" s="102"/>
      <c r="Z19" s="103"/>
      <c r="AA19" s="103"/>
    </row>
    <row r="20" spans="1:27" s="22" customFormat="1" ht="22" customHeight="1" x14ac:dyDescent="0.2">
      <c r="A20" s="27"/>
      <c r="B20" s="28"/>
      <c r="D20" s="23">
        <v>4</v>
      </c>
      <c r="E20" s="69" t="str">
        <f>IF(INDEX(Table135[['#]:[DRIVER]],'TOP24'!D20,2)&lt;&gt;0, INDEX(Table135[['#]:[DRIVER]],'TOP24'!D20,2), "")</f>
        <v>LT58</v>
      </c>
      <c r="F20" s="69" t="str">
        <f>IF(INDEX(Table135[['#]:[DRIVER]],'TOP24'!D20,3)&lt;&gt;0, INDEX(Table135[['#]:[DRIVER]],'TOP24'!D20,3), "")</f>
        <v>ANDRIUS VASILIAUSKAS</v>
      </c>
      <c r="G20" s="89"/>
      <c r="H20" s="89"/>
      <c r="J20" s="26"/>
      <c r="K20" s="89"/>
      <c r="M20" s="144" t="s">
        <v>12</v>
      </c>
      <c r="N20" s="144"/>
      <c r="O20" s="144"/>
      <c r="P20" s="89"/>
      <c r="Q20" s="89"/>
      <c r="S20" s="26"/>
      <c r="T20" s="89"/>
      <c r="V20" s="23">
        <v>3</v>
      </c>
      <c r="W20" s="69" t="str">
        <f>IF(INDEX(Table135[['#]:[DRIVER]],'TOP24'!V20,2)&lt;&gt;0, INDEX(Table135[['#]:[DRIVER]],'TOP24'!V20,2), "")</f>
        <v>FIN13</v>
      </c>
      <c r="X20" s="69" t="str">
        <f>IF(INDEX(Table135[['#]:[DRIVER]],'TOP24'!V20,3)&lt;&gt;0, INDEX(Table135[['#]:[DRIVER]],'TOP24'!V20,3), "")</f>
        <v>LAURI HEINONEN</v>
      </c>
      <c r="Y20" s="27"/>
      <c r="Z20" s="28"/>
    </row>
    <row r="21" spans="1:27" s="22" customFormat="1" ht="22" customHeight="1" x14ac:dyDescent="0.2">
      <c r="C21" s="56"/>
      <c r="D21" s="23">
        <v>20</v>
      </c>
      <c r="E21" s="69" t="str">
        <f>IF(INDEX(Table135[['#]:[DRIVER]],'TOP24'!D21,2)&lt;&gt;0, INDEX(Table135[['#]:[DRIVER]],'TOP24'!D21,2), "")</f>
        <v>LT15</v>
      </c>
      <c r="F21" s="69" t="str">
        <f>IF(INDEX(Table135[['#]:[DRIVER]],'TOP24'!D21,3)&lt;&gt;0, INDEX(Table135[['#]:[DRIVER]],'TOP24'!D21,3), "")</f>
        <v>GIEDRIUS ZABULIONIS</v>
      </c>
      <c r="G21" s="89"/>
      <c r="H21" s="89"/>
      <c r="J21" s="26"/>
      <c r="K21" s="89"/>
      <c r="M21" s="23">
        <v>3</v>
      </c>
      <c r="N21" s="69" t="str">
        <f>IF(INDEX(Table135[['#]:[DRIVER]],'TOP24'!M21,2)&lt;&gt;0, INDEX(Table135[['#]:[DRIVER]],'TOP24'!M21,2), "")</f>
        <v>FIN13</v>
      </c>
      <c r="O21" s="69" t="str">
        <f>IF(INDEX(Table135[['#]:[DRIVER]],'TOP24'!M21,3)&lt;&gt;0, INDEX(Table135[['#]:[DRIVER]],'TOP24'!M21,3), "")</f>
        <v>LAURI HEINONEN</v>
      </c>
      <c r="P21" s="89"/>
      <c r="Q21" s="89"/>
      <c r="S21" s="26"/>
      <c r="T21" s="89"/>
      <c r="V21" s="23">
        <v>19</v>
      </c>
      <c r="W21" s="69" t="str">
        <f>IF(INDEX(Table135[['#]:[DRIVER]],'TOP24'!V21,2)&lt;&gt;0, INDEX(Table135[['#]:[DRIVER]],'TOP24'!V21,2), "")</f>
        <v>LT87</v>
      </c>
      <c r="X21" s="69" t="str">
        <f>IF(INDEX(Table135[['#]:[DRIVER]],'TOP24'!V21,3)&lt;&gt;0, INDEX(Table135[['#]:[DRIVER]],'TOP24'!V21,3), "")</f>
        <v>SALVIJUS BUDRYS</v>
      </c>
      <c r="Y21" s="28"/>
      <c r="AA21" s="28"/>
    </row>
    <row r="22" spans="1:27" s="22" customFormat="1" ht="22" customHeight="1" x14ac:dyDescent="0.2">
      <c r="A22" s="23">
        <v>13</v>
      </c>
      <c r="B22" s="69" t="str">
        <f>IF(INDEX(Table135[['#]:[DRIVER]],'TOP24'!A22,2)&lt;&gt;0, INDEX(Table135[['#]:[DRIVER]],'TOP24'!A22,2), "")</f>
        <v>EE30</v>
      </c>
      <c r="C22" s="69" t="str">
        <f>IF(INDEX(Table135[['#]:[DRIVER]],'TOP24'!A22,3)&lt;&gt;0, INDEX(Table135[['#]:[DRIVER]],'TOP24'!A22,3), "")</f>
        <v>ANDRI RAUDVA</v>
      </c>
      <c r="D22" s="89"/>
      <c r="E22" s="89"/>
      <c r="G22" s="26"/>
      <c r="H22" s="89"/>
      <c r="J22" s="26"/>
      <c r="K22" s="89"/>
      <c r="M22" s="23">
        <v>4</v>
      </c>
      <c r="N22" s="69" t="str">
        <f>IF(INDEX(Table135[['#]:[DRIVER]],'TOP24'!M22,2)&lt;&gt;0, INDEX(Table135[['#]:[DRIVER]],'TOP24'!M22,2), "")</f>
        <v>LT58</v>
      </c>
      <c r="O22" s="69" t="str">
        <f>IF(INDEX(Table135[['#]:[DRIVER]],'TOP24'!M22,3)&lt;&gt;0, INDEX(Table135[['#]:[DRIVER]],'TOP24'!M22,3), "")</f>
        <v>ANDRIUS VASILIAUSKAS</v>
      </c>
      <c r="P22" s="89"/>
      <c r="Q22" s="89"/>
      <c r="S22" s="25"/>
      <c r="T22" s="89"/>
      <c r="V22" s="26"/>
      <c r="W22" s="89"/>
      <c r="Y22" s="23">
        <v>14</v>
      </c>
      <c r="Z22" s="69" t="str">
        <f>IF(INDEX(Table135[['#]:[DRIVER]],'TOP24'!Y22,2)&lt;&gt;0, INDEX(Table135[['#]:[DRIVER]],'TOP24'!Y22,2), "")</f>
        <v>LT4</v>
      </c>
      <c r="AA22" s="69" t="str">
        <f>IF(INDEX(Table135[['#]:[DRIVER]],'TOP24'!Y22,3)&lt;&gt;0, INDEX(Table135[['#]:[DRIVER]],'TOP24'!Y22,3), "")</f>
        <v>LINAS KLEVINSKAS</v>
      </c>
    </row>
    <row r="23" spans="1:27" s="22" customFormat="1" ht="22" customHeight="1" x14ac:dyDescent="0.2">
      <c r="A23" s="23">
        <v>20</v>
      </c>
      <c r="B23" s="69" t="str">
        <f>IF(INDEX(Table135[['#]:[DRIVER]],'TOP24'!A23,2)&lt;&gt;0, INDEX(Table135[['#]:[DRIVER]],'TOP24'!A23,2), "")</f>
        <v>LT15</v>
      </c>
      <c r="C23" s="69" t="str">
        <f>IF(INDEX(Table135[['#]:[DRIVER]],'TOP24'!A23,3)&lt;&gt;0, INDEX(Table135[['#]:[DRIVER]],'TOP24'!A23,3), "")</f>
        <v>GIEDRIUS ZABULIONIS</v>
      </c>
      <c r="D23" s="89"/>
      <c r="E23" s="89"/>
      <c r="G23" s="23">
        <v>4</v>
      </c>
      <c r="H23" s="69" t="str">
        <f>IF(INDEX(Table135[['#]:[DRIVER]],'TOP24'!G23,2)&lt;&gt;0, INDEX(Table135[['#]:[DRIVER]],'TOP24'!G23,2), "")</f>
        <v>LT58</v>
      </c>
      <c r="I23" s="69" t="str">
        <f>IF(INDEX(Table135[['#]:[DRIVER]],'TOP24'!G23,3)&lt;&gt;0, INDEX(Table135[['#]:[DRIVER]],'TOP24'!G23,3), "")</f>
        <v>ANDRIUS VASILIAUSKAS</v>
      </c>
      <c r="J23" s="89"/>
      <c r="K23" s="89"/>
      <c r="M23" s="89"/>
      <c r="N23" s="89"/>
      <c r="P23" s="89"/>
      <c r="Q23" s="89"/>
      <c r="S23" s="23">
        <v>3</v>
      </c>
      <c r="T23" s="69" t="str">
        <f>IF(INDEX(Table135[['#]:[DRIVER]],'TOP24'!S23,2)&lt;&gt;0, INDEX(Table135[['#]:[DRIVER]],'TOP24'!S23,2), "")</f>
        <v>FIN13</v>
      </c>
      <c r="U23" s="69" t="str">
        <f>IF(INDEX(Table135[['#]:[DRIVER]],'TOP24'!S23,3)&lt;&gt;0, INDEX(Table135[['#]:[DRIVER]],'TOP24'!S23,3), "")</f>
        <v>LAURI HEINONEN</v>
      </c>
      <c r="V23" s="89"/>
      <c r="W23" s="89"/>
      <c r="Y23" s="23">
        <v>19</v>
      </c>
      <c r="Z23" s="69" t="str">
        <f>IF(INDEX(Table135[['#]:[DRIVER]],'TOP24'!Y23,2)&lt;&gt;0, INDEX(Table135[['#]:[DRIVER]],'TOP24'!Y23,2), "")</f>
        <v>LT87</v>
      </c>
      <c r="AA23" s="69" t="str">
        <f>IF(INDEX(Table135[['#]:[DRIVER]],'TOP24'!Y23,3)&lt;&gt;0, INDEX(Table135[['#]:[DRIVER]],'TOP24'!Y23,3), "")</f>
        <v>SALVIJUS BUDRYS</v>
      </c>
    </row>
    <row r="24" spans="1:27" s="22" customFormat="1" ht="22" customHeight="1" x14ac:dyDescent="0.2">
      <c r="D24" s="89"/>
      <c r="E24" s="89"/>
      <c r="G24" s="23">
        <v>12</v>
      </c>
      <c r="H24" s="69" t="str">
        <f>IF(INDEX(Table135[['#]:[DRIVER]],'TOP24'!G24,2)&lt;&gt;0, INDEX(Table135[['#]:[DRIVER]],'TOP24'!G24,2), "")</f>
        <v>LT6</v>
      </c>
      <c r="I24" s="69" t="str">
        <f>IF(INDEX(Table135[['#]:[DRIVER]],'TOP24'!G24,3)&lt;&gt;0, INDEX(Table135[['#]:[DRIVER]],'TOP24'!G24,3), "")</f>
        <v>GEDIMINAS IVANAUSKAS</v>
      </c>
      <c r="J24" s="89"/>
      <c r="K24" s="89"/>
      <c r="M24" s="23" t="s">
        <v>13</v>
      </c>
      <c r="N24" s="23" t="s">
        <v>20</v>
      </c>
      <c r="O24" s="24" t="s">
        <v>22</v>
      </c>
      <c r="P24" s="89"/>
      <c r="Q24" s="89"/>
      <c r="S24" s="23">
        <v>6</v>
      </c>
      <c r="T24" s="69" t="str">
        <f>IF(INDEX(Table135[['#]:[DRIVER]],'TOP24'!S24,2)&lt;&gt;0, INDEX(Table135[['#]:[DRIVER]],'TOP24'!S24,2), "")</f>
        <v>LT7</v>
      </c>
      <c r="U24" s="69" t="str">
        <f>IF(INDEX(Table135[['#]:[DRIVER]],'TOP24'!S24,3)&lt;&gt;0, INDEX(Table135[['#]:[DRIVER]],'TOP24'!S24,3), "")</f>
        <v>DONATAS MACPREIKŠAS</v>
      </c>
      <c r="V24" s="89"/>
      <c r="W24" s="89"/>
    </row>
    <row r="25" spans="1:27" s="22" customFormat="1" ht="22" customHeight="1" x14ac:dyDescent="0.2">
      <c r="A25" s="23">
        <v>5</v>
      </c>
      <c r="B25" s="69" t="str">
        <f>IF(INDEX(Table135[['#]:[DRIVER]],'TOP24'!A25,2)&lt;&gt;0, INDEX(Table135[['#]:[DRIVER]],'TOP24'!A25,2), "")</f>
        <v>LT70</v>
      </c>
      <c r="C25" s="69" t="str">
        <f>IF(INDEX(Table135[['#]:[DRIVER]],'TOP24'!A25,3)&lt;&gt;0, INDEX(Table135[['#]:[DRIVER]],'TOP24'!A25,3), "")</f>
        <v>GEDIMINAS LEVICKAS</v>
      </c>
      <c r="D25" s="89"/>
      <c r="E25" s="89"/>
      <c r="G25" s="26"/>
      <c r="H25" s="27"/>
      <c r="I25" s="28"/>
      <c r="J25" s="89"/>
      <c r="K25" s="89"/>
      <c r="M25" s="23" t="s">
        <v>14</v>
      </c>
      <c r="N25" s="23" t="s">
        <v>91</v>
      </c>
      <c r="O25" s="24" t="s">
        <v>51</v>
      </c>
      <c r="P25" s="89"/>
      <c r="Q25" s="89"/>
      <c r="S25" s="27"/>
      <c r="T25" s="27"/>
      <c r="U25" s="28"/>
      <c r="V25" s="26"/>
      <c r="W25" s="89"/>
      <c r="Y25" s="23">
        <v>6</v>
      </c>
      <c r="Z25" s="69" t="str">
        <f>IF(INDEX(Table135[['#]:[DRIVER]],'TOP24'!Y25,2)&lt;&gt;0, INDEX(Table135[['#]:[DRIVER]],'TOP24'!Y25,2), "")</f>
        <v>LT7</v>
      </c>
      <c r="AA25" s="69" t="str">
        <f>IF(INDEX(Table135[['#]:[DRIVER]],'TOP24'!Y25,3)&lt;&gt;0, INDEX(Table135[['#]:[DRIVER]],'TOP24'!Y25,3), "")</f>
        <v>DONATAS MACPREIKŠAS</v>
      </c>
    </row>
    <row r="26" spans="1:27" s="22" customFormat="1" ht="22" customHeight="1" x14ac:dyDescent="0.2">
      <c r="A26" s="102"/>
      <c r="B26" s="103"/>
      <c r="C26" s="103"/>
      <c r="D26" s="89"/>
      <c r="E26" s="89"/>
      <c r="G26" s="26"/>
      <c r="H26" s="89"/>
      <c r="J26" s="89"/>
      <c r="K26" s="89"/>
      <c r="M26" s="23" t="s">
        <v>15</v>
      </c>
      <c r="N26" s="23" t="s">
        <v>90</v>
      </c>
      <c r="O26" s="24" t="s">
        <v>48</v>
      </c>
      <c r="P26" s="89"/>
      <c r="Q26" s="89"/>
      <c r="S26" s="89"/>
      <c r="T26" s="89"/>
      <c r="V26" s="26"/>
      <c r="W26" s="89"/>
      <c r="Y26" s="102"/>
      <c r="Z26" s="103"/>
      <c r="AA26" s="103"/>
    </row>
    <row r="27" spans="1:27" s="22" customFormat="1" ht="22" customHeight="1" x14ac:dyDescent="0.2">
      <c r="A27" s="27"/>
      <c r="B27" s="28"/>
      <c r="D27" s="23">
        <v>5</v>
      </c>
      <c r="E27" s="69" t="str">
        <f>IF(INDEX(Table135[['#]:[DRIVER]],'TOP24'!D27,2)&lt;&gt;0, INDEX(Table135[['#]:[DRIVER]],'TOP24'!D27,2), "")</f>
        <v>LT70</v>
      </c>
      <c r="F27" s="69" t="str">
        <f>IF(INDEX(Table135[['#]:[DRIVER]],'TOP24'!D27,3)&lt;&gt;0, INDEX(Table135[['#]:[DRIVER]],'TOP24'!D27,3), "")</f>
        <v>GEDIMINAS LEVICKAS</v>
      </c>
      <c r="G27" s="89"/>
      <c r="H27" s="89"/>
      <c r="J27" s="89"/>
      <c r="K27" s="89"/>
      <c r="M27" s="23" t="s">
        <v>16</v>
      </c>
      <c r="N27" s="23" t="s">
        <v>80</v>
      </c>
      <c r="O27" s="24" t="s">
        <v>75</v>
      </c>
      <c r="P27" s="89"/>
      <c r="Q27" s="89"/>
      <c r="S27" s="89"/>
      <c r="T27" s="89"/>
      <c r="V27" s="23">
        <v>6</v>
      </c>
      <c r="W27" s="69" t="str">
        <f>IF(INDEX(Table135[['#]:[DRIVER]],'TOP24'!V27,2)&lt;&gt;0, INDEX(Table135[['#]:[DRIVER]],'TOP24'!V27,2), "")</f>
        <v>LT7</v>
      </c>
      <c r="X27" s="69" t="str">
        <f>IF(INDEX(Table135[['#]:[DRIVER]],'TOP24'!V27,3)&lt;&gt;0, INDEX(Table135[['#]:[DRIVER]],'TOP24'!V27,3), "")</f>
        <v>DONATAS MACPREIKŠAS</v>
      </c>
      <c r="Y27" s="27"/>
      <c r="Z27" s="28"/>
    </row>
    <row r="28" spans="1:27" s="22" customFormat="1" ht="22" customHeight="1" x14ac:dyDescent="0.2">
      <c r="C28" s="56"/>
      <c r="D28" s="23">
        <v>12</v>
      </c>
      <c r="E28" s="69" t="str">
        <f>IF(INDEX(Table135[['#]:[DRIVER]],'TOP24'!D28,2)&lt;&gt;0, INDEX(Table135[['#]:[DRIVER]],'TOP24'!D28,2), "")</f>
        <v>LT6</v>
      </c>
      <c r="F28" s="69" t="str">
        <f>IF(INDEX(Table135[['#]:[DRIVER]],'TOP24'!D28,3)&lt;&gt;0, INDEX(Table135[['#]:[DRIVER]],'TOP24'!D28,3), "")</f>
        <v>GEDIMINAS IVANAUSKAS</v>
      </c>
      <c r="G28" s="89"/>
      <c r="H28" s="89"/>
      <c r="J28" s="89"/>
      <c r="K28" s="89"/>
      <c r="M28" s="89"/>
      <c r="P28" s="89"/>
      <c r="Q28" s="89"/>
      <c r="S28" s="89"/>
      <c r="T28" s="89"/>
      <c r="V28" s="23">
        <v>22</v>
      </c>
      <c r="W28" s="69" t="str">
        <f>IF(INDEX(Table135[['#]:[DRIVER]],'TOP24'!V28,2)&lt;&gt;0, INDEX(Table135[['#]:[DRIVER]],'TOP24'!V28,2), "")</f>
        <v>LV9</v>
      </c>
      <c r="X28" s="69" t="str">
        <f>IF(INDEX(Table135[['#]:[DRIVER]],'TOP24'!V28,3)&lt;&gt;0, INDEX(Table135[['#]:[DRIVER]],'TOP24'!V28,3), "")</f>
        <v>RAIVIS ALKŠĀRS</v>
      </c>
      <c r="Y28" s="28"/>
      <c r="AA28" s="28"/>
    </row>
    <row r="29" spans="1:27" s="22" customFormat="1" ht="22" customHeight="1" x14ac:dyDescent="0.2">
      <c r="A29" s="23">
        <v>12</v>
      </c>
      <c r="B29" s="69" t="str">
        <f>IF(INDEX(Table135[['#]:[DRIVER]],'TOP24'!A29,2)&lt;&gt;0, INDEX(Table135[['#]:[DRIVER]],'TOP24'!A29,2), "")</f>
        <v>LT6</v>
      </c>
      <c r="C29" s="69" t="str">
        <f>IF(INDEX(Table135[['#]:[DRIVER]],'TOP24'!A29,3)&lt;&gt;0, INDEX(Table135[['#]:[DRIVER]],'TOP24'!A29,3), "")</f>
        <v>GEDIMINAS IVANAUSKAS</v>
      </c>
      <c r="D29" s="89"/>
      <c r="E29" s="89"/>
      <c r="G29" s="89"/>
      <c r="H29" s="89"/>
      <c r="J29" s="89"/>
      <c r="K29" s="89"/>
      <c r="M29" s="89"/>
      <c r="N29" s="89"/>
      <c r="P29" s="89"/>
      <c r="Q29" s="89"/>
      <c r="S29" s="89"/>
      <c r="T29" s="89"/>
      <c r="V29" s="89"/>
      <c r="W29" s="89"/>
      <c r="Y29" s="23">
        <v>11</v>
      </c>
      <c r="Z29" s="69" t="str">
        <f>IF(INDEX(Table135[['#]:[DRIVER]],'TOP24'!Y29,2)&lt;&gt;0, INDEX(Table135[['#]:[DRIVER]],'TOP24'!Y29,2), "")</f>
        <v>LV85</v>
      </c>
      <c r="AA29" s="69" t="str">
        <f>IF(INDEX(Table135[['#]:[DRIVER]],'TOP24'!Y29,3)&lt;&gt;0, INDEX(Table135[['#]:[DRIVER]],'TOP24'!Y29,3), "")</f>
        <v>ROLANDS BĒRZIŅŠ</v>
      </c>
    </row>
    <row r="30" spans="1:27" s="22" customFormat="1" ht="22" customHeight="1" x14ac:dyDescent="0.2">
      <c r="A30" s="23">
        <v>21</v>
      </c>
      <c r="B30" s="69" t="str">
        <f>IF(INDEX(Table135[['#]:[DRIVER]],'TOP24'!A30,2)&lt;&gt;0, INDEX(Table135[['#]:[DRIVER]],'TOP24'!A30,2), "")</f>
        <v>LT2</v>
      </c>
      <c r="C30" s="69" t="str">
        <f>IF(INDEX(Table135[['#]:[DRIVER]],'TOP24'!A30,3)&lt;&gt;0, INDEX(Table135[['#]:[DRIVER]],'TOP24'!A30,3), "")</f>
        <v>ARŪNAS ČERNEVIČIUS</v>
      </c>
      <c r="D30" s="89"/>
      <c r="E30" s="89"/>
      <c r="G30" s="89"/>
      <c r="H30" s="89"/>
      <c r="J30" s="89"/>
      <c r="K30" s="89"/>
      <c r="M30" s="89"/>
      <c r="N30" s="89"/>
      <c r="P30" s="89"/>
      <c r="Q30" s="89"/>
      <c r="S30" s="89"/>
      <c r="T30" s="89"/>
      <c r="V30" s="89"/>
      <c r="W30" s="89"/>
      <c r="Y30" s="23">
        <v>22</v>
      </c>
      <c r="Z30" s="69" t="str">
        <f>IF(INDEX(Table135[['#]:[DRIVER]],'TOP24'!Y30,2)&lt;&gt;0, INDEX(Table135[['#]:[DRIVER]],'TOP24'!Y30,2), "")</f>
        <v>LV9</v>
      </c>
      <c r="AA30" s="69" t="str">
        <f>IF(INDEX(Table135[['#]:[DRIVER]],'TOP24'!Y30,3)&lt;&gt;0, INDEX(Table135[['#]:[DRIVER]],'TOP24'!Y30,3), "")</f>
        <v>RAIVIS ALKŠĀRS</v>
      </c>
    </row>
    <row r="32" spans="1:27" x14ac:dyDescent="0.2">
      <c r="A32" s="109" t="s">
        <v>109</v>
      </c>
      <c r="B32" s="50"/>
      <c r="C32" s="50"/>
      <c r="D32" s="53"/>
      <c r="F32" s="50"/>
      <c r="G32" s="53"/>
      <c r="I32" s="50"/>
      <c r="J32" s="51"/>
      <c r="L32" s="50"/>
      <c r="M32" s="53"/>
      <c r="O32" s="50"/>
      <c r="P32" s="53"/>
      <c r="R32" s="50"/>
      <c r="S32" s="53"/>
      <c r="T32" s="51"/>
      <c r="V32" s="51"/>
      <c r="W32" s="51"/>
    </row>
    <row r="33" spans="1:23" x14ac:dyDescent="0.2">
      <c r="A33" s="53"/>
      <c r="B33" s="50"/>
      <c r="C33" s="50"/>
      <c r="D33" s="53"/>
      <c r="F33" s="50"/>
      <c r="G33" s="53"/>
      <c r="I33" s="50"/>
      <c r="J33" s="51"/>
      <c r="L33" s="50"/>
      <c r="M33" s="53"/>
      <c r="O33" s="50"/>
      <c r="P33" s="53"/>
      <c r="R33" s="50"/>
      <c r="S33" s="53"/>
      <c r="T33" s="51"/>
      <c r="V33" s="51"/>
      <c r="W33" s="51"/>
    </row>
    <row r="34" spans="1:23" x14ac:dyDescent="0.2">
      <c r="A34" s="53"/>
      <c r="B34" s="50"/>
      <c r="C34" s="50"/>
      <c r="D34" s="53"/>
      <c r="F34" s="50"/>
      <c r="G34" s="51"/>
      <c r="H34" s="51"/>
      <c r="J34" s="51"/>
      <c r="K34" s="51"/>
      <c r="L34" s="2" t="s">
        <v>3</v>
      </c>
      <c r="M34" s="84"/>
      <c r="N34" s="17"/>
      <c r="O34" s="1"/>
      <c r="R34" s="19" t="s">
        <v>1</v>
      </c>
      <c r="S34" s="53"/>
      <c r="T34" s="51"/>
      <c r="V34" s="51"/>
      <c r="W34" s="51"/>
    </row>
    <row r="35" spans="1:23" x14ac:dyDescent="0.2">
      <c r="A35" s="53"/>
      <c r="B35" s="50"/>
      <c r="C35" s="50"/>
      <c r="D35" s="53"/>
      <c r="F35" s="50"/>
      <c r="G35" s="51"/>
      <c r="H35" s="51"/>
      <c r="J35" s="51"/>
      <c r="K35" s="51"/>
      <c r="L35" s="2"/>
      <c r="M35" s="84"/>
      <c r="N35" s="2"/>
      <c r="O35" s="1"/>
      <c r="R35" s="1"/>
      <c r="S35" s="53"/>
      <c r="T35" s="51"/>
      <c r="V35" s="51"/>
      <c r="W35" s="51"/>
    </row>
    <row r="36" spans="1:23" x14ac:dyDescent="0.2">
      <c r="A36" s="53"/>
      <c r="B36" s="50"/>
      <c r="C36" s="50"/>
      <c r="D36" s="53"/>
      <c r="F36" s="50"/>
      <c r="G36" s="51"/>
      <c r="H36" s="51"/>
      <c r="J36" s="51"/>
      <c r="K36" s="51"/>
      <c r="L36" s="2"/>
      <c r="M36" s="84"/>
      <c r="N36" s="2"/>
      <c r="O36" s="1"/>
      <c r="R36" s="1"/>
      <c r="S36" s="53"/>
      <c r="T36" s="51"/>
      <c r="V36" s="51"/>
      <c r="W36" s="51"/>
    </row>
    <row r="37" spans="1:23" x14ac:dyDescent="0.2">
      <c r="A37" s="53"/>
      <c r="B37" s="50"/>
      <c r="C37" s="50"/>
      <c r="D37" s="53"/>
      <c r="F37" s="50"/>
      <c r="G37" s="51"/>
      <c r="H37" s="51"/>
      <c r="J37" s="51"/>
      <c r="K37" s="51"/>
      <c r="L37" s="2" t="s">
        <v>2</v>
      </c>
      <c r="M37" s="84"/>
      <c r="N37" s="1"/>
      <c r="O37" s="1"/>
      <c r="R37" s="19" t="s">
        <v>4</v>
      </c>
      <c r="S37" s="53"/>
      <c r="T37" s="51"/>
      <c r="V37" s="51"/>
      <c r="W37" s="51"/>
    </row>
  </sheetData>
  <mergeCells count="9">
    <mergeCell ref="V2:X2"/>
    <mergeCell ref="M12:O12"/>
    <mergeCell ref="M20:O20"/>
    <mergeCell ref="A2:C2"/>
    <mergeCell ref="D2:F2"/>
    <mergeCell ref="G2:I2"/>
    <mergeCell ref="J2:L2"/>
    <mergeCell ref="P2:R2"/>
    <mergeCell ref="S2:U2"/>
  </mergeCells>
  <pageMargins left="0.25" right="0.25" top="0.75" bottom="0.75" header="0.3" footer="0.3"/>
  <pageSetup paperSize="9" scale="58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8ADE9-2B39-0F47-B461-BB19AAF5CA71}">
  <dimension ref="A1:H37"/>
  <sheetViews>
    <sheetView workbookViewId="0">
      <selection activeCell="H31" sqref="H31"/>
    </sheetView>
  </sheetViews>
  <sheetFormatPr baseColWidth="10" defaultColWidth="8.83203125" defaultRowHeight="15" x14ac:dyDescent="0.2"/>
  <cols>
    <col min="1" max="1" width="8.83203125" style="1"/>
    <col min="2" max="2" width="12" style="84" customWidth="1"/>
    <col min="3" max="3" width="27" style="1" customWidth="1"/>
    <col min="4" max="5" width="13.33203125" style="84" customWidth="1"/>
    <col min="6" max="6" width="13.33203125" style="1" customWidth="1"/>
    <col min="7" max="16384" width="8.83203125" style="1"/>
  </cols>
  <sheetData>
    <row r="1" spans="1:8" ht="7" customHeight="1" x14ac:dyDescent="0.2"/>
    <row r="2" spans="1:8" ht="17" x14ac:dyDescent="0.2">
      <c r="A2" s="27"/>
      <c r="B2" s="27"/>
      <c r="C2" s="110" t="s">
        <v>140</v>
      </c>
      <c r="D2" s="145" t="s">
        <v>139</v>
      </c>
      <c r="E2" s="146"/>
      <c r="F2" s="147"/>
      <c r="G2" s="28"/>
      <c r="H2" s="111"/>
    </row>
    <row r="3" spans="1:8" s="8" customFormat="1" ht="30" customHeight="1" x14ac:dyDescent="0.2">
      <c r="A3" s="27" t="s">
        <v>0</v>
      </c>
      <c r="B3" s="27" t="s">
        <v>130</v>
      </c>
      <c r="C3" s="27" t="s">
        <v>29</v>
      </c>
      <c r="D3" s="113" t="s">
        <v>25</v>
      </c>
      <c r="E3" s="114" t="s">
        <v>131</v>
      </c>
      <c r="F3" s="115" t="s">
        <v>132</v>
      </c>
      <c r="G3" s="116"/>
      <c r="H3" s="117"/>
    </row>
    <row r="4" spans="1:8" x14ac:dyDescent="0.2">
      <c r="A4" s="27">
        <v>1</v>
      </c>
      <c r="B4" s="27" t="s">
        <v>20</v>
      </c>
      <c r="C4" s="118" t="s">
        <v>22</v>
      </c>
      <c r="D4" s="120">
        <v>3</v>
      </c>
      <c r="E4" s="121">
        <v>100</v>
      </c>
      <c r="F4" s="122">
        <f>SUM(Table56[[#This Row],[QUALIFICATION]:[FINALS]])</f>
        <v>103</v>
      </c>
      <c r="G4" s="28"/>
      <c r="H4" s="111"/>
    </row>
    <row r="5" spans="1:8" x14ac:dyDescent="0.2">
      <c r="A5" s="27">
        <v>2</v>
      </c>
      <c r="B5" s="27" t="s">
        <v>91</v>
      </c>
      <c r="C5" s="118" t="s">
        <v>51</v>
      </c>
      <c r="D5" s="125">
        <v>1</v>
      </c>
      <c r="E5" s="32">
        <v>88</v>
      </c>
      <c r="F5" s="122">
        <f>SUM(Table56[[#This Row],[QUALIFICATION]:[FINALS]])</f>
        <v>89</v>
      </c>
      <c r="G5" s="28"/>
      <c r="H5" s="111"/>
    </row>
    <row r="6" spans="1:8" x14ac:dyDescent="0.2">
      <c r="A6" s="27">
        <v>3</v>
      </c>
      <c r="B6" s="27" t="s">
        <v>90</v>
      </c>
      <c r="C6" s="118" t="s">
        <v>48</v>
      </c>
      <c r="D6" s="125">
        <v>6</v>
      </c>
      <c r="E6" s="32">
        <v>78</v>
      </c>
      <c r="F6" s="122">
        <f>SUM(Table56[[#This Row],[QUALIFICATION]:[FINALS]])</f>
        <v>84</v>
      </c>
      <c r="G6" s="28"/>
      <c r="H6" s="111"/>
    </row>
    <row r="7" spans="1:8" x14ac:dyDescent="0.2">
      <c r="A7" s="27">
        <v>4</v>
      </c>
      <c r="B7" s="27" t="s">
        <v>80</v>
      </c>
      <c r="C7" s="118" t="s">
        <v>75</v>
      </c>
      <c r="D7" s="120">
        <v>8</v>
      </c>
      <c r="E7" s="121">
        <v>69</v>
      </c>
      <c r="F7" s="122">
        <f>SUM(Table56[[#This Row],[QUALIFICATION]:[FINALS]])</f>
        <v>77</v>
      </c>
      <c r="G7" s="28"/>
      <c r="H7" s="111"/>
    </row>
    <row r="8" spans="1:8" x14ac:dyDescent="0.2">
      <c r="A8" s="27">
        <v>5</v>
      </c>
      <c r="B8" s="27" t="s">
        <v>72</v>
      </c>
      <c r="C8" s="118" t="s">
        <v>60</v>
      </c>
      <c r="D8" s="120">
        <v>12</v>
      </c>
      <c r="E8" s="121">
        <v>54</v>
      </c>
      <c r="F8" s="122">
        <f>SUM(Table56[[#This Row],[QUALIFICATION]:[FINALS]])</f>
        <v>66</v>
      </c>
      <c r="G8" s="28"/>
      <c r="H8" s="111"/>
    </row>
    <row r="9" spans="1:8" x14ac:dyDescent="0.2">
      <c r="A9" s="27">
        <v>6</v>
      </c>
      <c r="B9" s="27" t="s">
        <v>94</v>
      </c>
      <c r="C9" s="118" t="s">
        <v>52</v>
      </c>
      <c r="D9" s="120">
        <v>4</v>
      </c>
      <c r="E9" s="121">
        <v>61</v>
      </c>
      <c r="F9" s="122">
        <f>SUM(Table56[[#This Row],[QUALIFICATION]:[FINALS]])</f>
        <v>65</v>
      </c>
      <c r="G9" s="28"/>
      <c r="H9" s="111"/>
    </row>
    <row r="10" spans="1:8" x14ac:dyDescent="0.2">
      <c r="A10" s="27">
        <v>7</v>
      </c>
      <c r="B10" s="27" t="s">
        <v>96</v>
      </c>
      <c r="C10" s="118" t="s">
        <v>56</v>
      </c>
      <c r="D10" s="120">
        <v>10</v>
      </c>
      <c r="E10" s="121">
        <v>54</v>
      </c>
      <c r="F10" s="122">
        <f>SUM(Table56[[#This Row],[QUALIFICATION]:[FINALS]])</f>
        <v>64</v>
      </c>
      <c r="G10" s="28"/>
      <c r="H10" s="111"/>
    </row>
    <row r="11" spans="1:8" x14ac:dyDescent="0.2">
      <c r="A11" s="27">
        <v>8</v>
      </c>
      <c r="B11" s="27" t="s">
        <v>24</v>
      </c>
      <c r="C11" s="118" t="s">
        <v>62</v>
      </c>
      <c r="D11" s="120">
        <v>3</v>
      </c>
      <c r="E11" s="121">
        <v>61</v>
      </c>
      <c r="F11" s="122">
        <f>SUM(Table56[[#This Row],[QUALIFICATION]:[FINALS]])</f>
        <v>64</v>
      </c>
      <c r="G11" s="28"/>
      <c r="H11" s="111"/>
    </row>
    <row r="12" spans="1:8" x14ac:dyDescent="0.2">
      <c r="A12" s="27">
        <v>9</v>
      </c>
      <c r="B12" s="27" t="s">
        <v>93</v>
      </c>
      <c r="C12" s="118" t="s">
        <v>54</v>
      </c>
      <c r="D12" s="120">
        <v>2</v>
      </c>
      <c r="E12" s="121">
        <v>61</v>
      </c>
      <c r="F12" s="122">
        <f>SUM(Table56[[#This Row],[QUALIFICATION]:[FINALS]])</f>
        <v>63</v>
      </c>
      <c r="G12" s="28"/>
      <c r="H12" s="111"/>
    </row>
    <row r="13" spans="1:8" x14ac:dyDescent="0.2">
      <c r="A13" s="27">
        <v>10</v>
      </c>
      <c r="B13" s="27" t="s">
        <v>79</v>
      </c>
      <c r="C13" s="118" t="s">
        <v>53</v>
      </c>
      <c r="D13" s="120">
        <v>1</v>
      </c>
      <c r="E13" s="121">
        <v>61</v>
      </c>
      <c r="F13" s="122">
        <f>SUM(Table56[[#This Row],[QUALIFICATION]:[FINALS]])</f>
        <v>62</v>
      </c>
      <c r="G13" s="111"/>
      <c r="H13" s="111"/>
    </row>
    <row r="14" spans="1:8" x14ac:dyDescent="0.2">
      <c r="A14" s="27">
        <v>11</v>
      </c>
      <c r="B14" s="27" t="s">
        <v>86</v>
      </c>
      <c r="C14" s="118" t="s">
        <v>97</v>
      </c>
      <c r="D14" s="120">
        <v>4</v>
      </c>
      <c r="E14" s="121">
        <v>54</v>
      </c>
      <c r="F14" s="122">
        <f>SUM(Table56[[#This Row],[QUALIFICATION]:[FINALS]])</f>
        <v>58</v>
      </c>
      <c r="G14" s="111"/>
      <c r="H14" s="111"/>
    </row>
    <row r="15" spans="1:8" x14ac:dyDescent="0.2">
      <c r="A15" s="27">
        <v>12</v>
      </c>
      <c r="B15" s="27" t="s">
        <v>69</v>
      </c>
      <c r="C15" s="118" t="s">
        <v>49</v>
      </c>
      <c r="D15" s="120">
        <v>2</v>
      </c>
      <c r="E15" s="121">
        <v>54</v>
      </c>
      <c r="F15" s="122">
        <f>SUM(Table56[[#This Row],[QUALIFICATION]:[FINALS]])</f>
        <v>56</v>
      </c>
    </row>
    <row r="16" spans="1:8" x14ac:dyDescent="0.2">
      <c r="A16" s="27">
        <v>13</v>
      </c>
      <c r="B16" s="27" t="s">
        <v>84</v>
      </c>
      <c r="C16" s="118" t="s">
        <v>64</v>
      </c>
      <c r="D16" s="125">
        <v>0.5</v>
      </c>
      <c r="E16" s="32">
        <v>54</v>
      </c>
      <c r="F16" s="126">
        <f>SUM(Table56[[#This Row],[QUALIFICATION]:[FINALS]])</f>
        <v>54.5</v>
      </c>
    </row>
    <row r="17" spans="1:6" x14ac:dyDescent="0.2">
      <c r="A17" s="27">
        <v>14</v>
      </c>
      <c r="B17" s="27" t="s">
        <v>85</v>
      </c>
      <c r="C17" s="118" t="s">
        <v>55</v>
      </c>
      <c r="D17" s="125">
        <v>0.5</v>
      </c>
      <c r="E17" s="32">
        <v>54</v>
      </c>
      <c r="F17" s="126">
        <f>SUM(Table56[[#This Row],[QUALIFICATION]:[FINALS]])</f>
        <v>54.5</v>
      </c>
    </row>
    <row r="18" spans="1:6" x14ac:dyDescent="0.2">
      <c r="A18" s="27">
        <v>15</v>
      </c>
      <c r="B18" s="27" t="s">
        <v>23</v>
      </c>
      <c r="C18" s="118" t="s">
        <v>68</v>
      </c>
      <c r="D18" s="125">
        <v>0.5</v>
      </c>
      <c r="E18" s="32">
        <v>54</v>
      </c>
      <c r="F18" s="126">
        <f>SUM(Table56[[#This Row],[QUALIFICATION]:[FINALS]])</f>
        <v>54.5</v>
      </c>
    </row>
    <row r="19" spans="1:6" x14ac:dyDescent="0.2">
      <c r="A19" s="27">
        <v>16</v>
      </c>
      <c r="B19" s="27" t="s">
        <v>67</v>
      </c>
      <c r="C19" s="118" t="s">
        <v>61</v>
      </c>
      <c r="D19" s="125">
        <v>0.5</v>
      </c>
      <c r="E19" s="32">
        <v>54</v>
      </c>
      <c r="F19" s="126">
        <f>SUM(Table56[[#This Row],[QUALIFICATION]:[FINALS]])</f>
        <v>54.5</v>
      </c>
    </row>
    <row r="20" spans="1:6" x14ac:dyDescent="0.2">
      <c r="A20" s="27">
        <v>17</v>
      </c>
      <c r="B20" s="27" t="s">
        <v>87</v>
      </c>
      <c r="C20" s="118" t="s">
        <v>77</v>
      </c>
      <c r="D20" s="125">
        <v>2</v>
      </c>
      <c r="E20" s="32">
        <v>24</v>
      </c>
      <c r="F20" s="122">
        <f>SUM(Table56[[#This Row],[QUALIFICATION]:[FINALS]])</f>
        <v>26</v>
      </c>
    </row>
    <row r="21" spans="1:6" x14ac:dyDescent="0.2">
      <c r="A21" s="27">
        <v>18</v>
      </c>
      <c r="B21" s="27" t="s">
        <v>19</v>
      </c>
      <c r="C21" s="118" t="s">
        <v>63</v>
      </c>
      <c r="D21" s="125">
        <v>2</v>
      </c>
      <c r="E21" s="32">
        <v>24</v>
      </c>
      <c r="F21" s="122">
        <f>SUM(Table56[[#This Row],[QUALIFICATION]:[FINALS]])</f>
        <v>26</v>
      </c>
    </row>
    <row r="22" spans="1:6" x14ac:dyDescent="0.2">
      <c r="A22" s="27">
        <v>19</v>
      </c>
      <c r="B22" s="27" t="s">
        <v>83</v>
      </c>
      <c r="C22" s="118" t="s">
        <v>47</v>
      </c>
      <c r="D22" s="120">
        <v>1</v>
      </c>
      <c r="E22" s="121">
        <v>24</v>
      </c>
      <c r="F22" s="122">
        <f>SUM(Table56[[#This Row],[QUALIFICATION]:[FINALS]])</f>
        <v>25</v>
      </c>
    </row>
    <row r="23" spans="1:6" x14ac:dyDescent="0.2">
      <c r="A23" s="27">
        <v>20</v>
      </c>
      <c r="B23" s="27" t="s">
        <v>88</v>
      </c>
      <c r="C23" s="118" t="s">
        <v>59</v>
      </c>
      <c r="D23" s="120">
        <v>1</v>
      </c>
      <c r="E23" s="121">
        <v>24</v>
      </c>
      <c r="F23" s="122">
        <f>SUM(Table56[[#This Row],[QUALIFICATION]:[FINALS]])</f>
        <v>25</v>
      </c>
    </row>
    <row r="24" spans="1:6" x14ac:dyDescent="0.2">
      <c r="A24" s="27">
        <v>21</v>
      </c>
      <c r="B24" s="27" t="s">
        <v>95</v>
      </c>
      <c r="C24" s="118" t="s">
        <v>65</v>
      </c>
      <c r="D24" s="120">
        <v>0.5</v>
      </c>
      <c r="E24" s="121">
        <v>24</v>
      </c>
      <c r="F24" s="122">
        <f>SUM(Table56[[#This Row],[QUALIFICATION]:[FINALS]])</f>
        <v>24.5</v>
      </c>
    </row>
    <row r="25" spans="1:6" x14ac:dyDescent="0.2">
      <c r="A25" s="27">
        <v>22</v>
      </c>
      <c r="B25" s="27" t="s">
        <v>71</v>
      </c>
      <c r="C25" s="118" t="s">
        <v>70</v>
      </c>
      <c r="D25" s="125">
        <v>0.5</v>
      </c>
      <c r="E25" s="32">
        <v>24</v>
      </c>
      <c r="F25" s="126">
        <f>SUM(Table56[[#This Row],[QUALIFICATION]:[FINALS]])</f>
        <v>24.5</v>
      </c>
    </row>
    <row r="26" spans="1:6" x14ac:dyDescent="0.2">
      <c r="A26" s="27">
        <v>23</v>
      </c>
      <c r="B26" s="27" t="s">
        <v>89</v>
      </c>
      <c r="C26" s="118" t="s">
        <v>50</v>
      </c>
      <c r="D26" s="125">
        <v>0.5</v>
      </c>
      <c r="E26" s="32">
        <v>24</v>
      </c>
      <c r="F26" s="126">
        <f>SUM(Table56[[#This Row],[QUALIFICATION]:[FINALS]])</f>
        <v>24.5</v>
      </c>
    </row>
    <row r="27" spans="1:6" x14ac:dyDescent="0.2">
      <c r="A27" s="27">
        <v>24</v>
      </c>
      <c r="B27" s="27" t="s">
        <v>73</v>
      </c>
      <c r="C27" s="118" t="s">
        <v>58</v>
      </c>
      <c r="D27" s="125">
        <v>0.5</v>
      </c>
      <c r="E27" s="32">
        <v>24</v>
      </c>
      <c r="F27" s="126">
        <f>SUM(Table56[[#This Row],[QUALIFICATION]:[FINALS]])</f>
        <v>24.5</v>
      </c>
    </row>
    <row r="28" spans="1:6" x14ac:dyDescent="0.2">
      <c r="A28" s="27">
        <v>25</v>
      </c>
      <c r="B28" s="27" t="s">
        <v>82</v>
      </c>
      <c r="C28" s="118" t="s">
        <v>76</v>
      </c>
      <c r="D28" s="125">
        <v>0.25</v>
      </c>
      <c r="E28" s="32">
        <v>0</v>
      </c>
      <c r="F28" s="126">
        <f>SUM(Table56[[#This Row],[QUALIFICATION]:[FINALS]])</f>
        <v>0.25</v>
      </c>
    </row>
    <row r="29" spans="1:6" x14ac:dyDescent="0.2">
      <c r="A29" s="27">
        <v>26</v>
      </c>
      <c r="B29" s="27" t="s">
        <v>81</v>
      </c>
      <c r="C29" s="118" t="s">
        <v>57</v>
      </c>
      <c r="D29" s="125">
        <v>0</v>
      </c>
      <c r="E29" s="32">
        <v>0</v>
      </c>
      <c r="F29" s="126">
        <f>SUM(Table56[[#This Row],[QUALIFICATION]:[FINALS]])</f>
        <v>0</v>
      </c>
    </row>
    <row r="35" spans="4:5" x14ac:dyDescent="0.2">
      <c r="D35" s="1"/>
    </row>
    <row r="36" spans="4:5" x14ac:dyDescent="0.2">
      <c r="D36" s="1"/>
    </row>
    <row r="37" spans="4:5" x14ac:dyDescent="0.2">
      <c r="E37" s="84" t="s">
        <v>106</v>
      </c>
    </row>
  </sheetData>
  <mergeCells count="1">
    <mergeCell ref="D2:F2"/>
  </mergeCells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91D40-3EAA-864F-8150-E299C8121362}">
  <dimension ref="A1:O35"/>
  <sheetViews>
    <sheetView workbookViewId="0">
      <selection activeCell="J33" sqref="J33"/>
    </sheetView>
  </sheetViews>
  <sheetFormatPr baseColWidth="10" defaultColWidth="8.83203125" defaultRowHeight="15" x14ac:dyDescent="0.2"/>
  <cols>
    <col min="1" max="1" width="8.83203125" style="1"/>
    <col min="2" max="2" width="12" style="84" customWidth="1"/>
    <col min="3" max="3" width="27" style="1" customWidth="1"/>
    <col min="4" max="4" width="11.33203125" style="1" customWidth="1"/>
    <col min="5" max="6" width="13.33203125" style="84" customWidth="1"/>
    <col min="7" max="10" width="13.33203125" style="1" customWidth="1"/>
    <col min="11" max="12" width="13.33203125" style="84" customWidth="1"/>
    <col min="13" max="13" width="13.33203125" style="1" customWidth="1"/>
    <col min="14" max="16384" width="8.83203125" style="1"/>
  </cols>
  <sheetData>
    <row r="1" spans="1:15" ht="17" x14ac:dyDescent="0.2">
      <c r="C1" s="93" t="s">
        <v>100</v>
      </c>
    </row>
    <row r="2" spans="1:15" ht="16" x14ac:dyDescent="0.2">
      <c r="C2" s="84" t="s">
        <v>138</v>
      </c>
      <c r="D2" s="78"/>
    </row>
    <row r="3" spans="1:15" ht="17" x14ac:dyDescent="0.2">
      <c r="A3" s="15"/>
      <c r="C3" s="110" t="s">
        <v>129</v>
      </c>
      <c r="E3" s="148" t="s">
        <v>136</v>
      </c>
      <c r="F3" s="149"/>
      <c r="G3" s="150"/>
      <c r="H3" s="148" t="s">
        <v>137</v>
      </c>
      <c r="I3" s="149"/>
      <c r="J3" s="150"/>
      <c r="K3" s="148" t="s">
        <v>145</v>
      </c>
      <c r="L3" s="149"/>
      <c r="M3" s="150"/>
      <c r="N3" s="111"/>
      <c r="O3" s="111"/>
    </row>
    <row r="4" spans="1:15" x14ac:dyDescent="0.2">
      <c r="A4" s="27"/>
      <c r="B4" s="27"/>
      <c r="D4" s="32"/>
      <c r="E4" s="151" t="s">
        <v>110</v>
      </c>
      <c r="F4" s="152"/>
      <c r="G4" s="153"/>
      <c r="H4" s="151" t="s">
        <v>111</v>
      </c>
      <c r="I4" s="152"/>
      <c r="J4" s="153"/>
      <c r="K4" s="151" t="s">
        <v>139</v>
      </c>
      <c r="L4" s="152"/>
      <c r="M4" s="153"/>
      <c r="N4" s="28"/>
      <c r="O4" s="111"/>
    </row>
    <row r="5" spans="1:15" s="8" customFormat="1" ht="30" customHeight="1" x14ac:dyDescent="0.2">
      <c r="A5" s="27" t="s">
        <v>0</v>
      </c>
      <c r="B5" s="27" t="s">
        <v>130</v>
      </c>
      <c r="C5" s="27" t="s">
        <v>29</v>
      </c>
      <c r="D5" s="112" t="s">
        <v>41</v>
      </c>
      <c r="E5" s="113" t="s">
        <v>25</v>
      </c>
      <c r="F5" s="114" t="s">
        <v>131</v>
      </c>
      <c r="G5" s="115" t="s">
        <v>132</v>
      </c>
      <c r="H5" s="113" t="s">
        <v>133</v>
      </c>
      <c r="I5" s="114" t="s">
        <v>134</v>
      </c>
      <c r="J5" s="115" t="s">
        <v>135</v>
      </c>
      <c r="K5" s="113" t="s">
        <v>142</v>
      </c>
      <c r="L5" s="114" t="s">
        <v>143</v>
      </c>
      <c r="M5" s="115" t="s">
        <v>144</v>
      </c>
      <c r="N5" s="116"/>
      <c r="O5" s="117"/>
    </row>
    <row r="6" spans="1:15" x14ac:dyDescent="0.2">
      <c r="A6" s="27">
        <v>1</v>
      </c>
      <c r="B6" s="27" t="s">
        <v>20</v>
      </c>
      <c r="C6" s="118" t="s">
        <v>22</v>
      </c>
      <c r="D6" s="119">
        <f>Table5[[#This Row],[RESULTS]]+Table5[[#This Row],[RESULTS  ]]+Table5[[#This Row],[RESULTS ]]</f>
        <v>303</v>
      </c>
      <c r="E6" s="120">
        <v>12</v>
      </c>
      <c r="F6" s="121">
        <v>100</v>
      </c>
      <c r="G6" s="122">
        <f>SUM(Table5[[#This Row],[QUALIFICATION]:[FINALS]])</f>
        <v>112</v>
      </c>
      <c r="H6" s="120">
        <v>10</v>
      </c>
      <c r="I6" s="121">
        <v>78</v>
      </c>
      <c r="J6" s="122">
        <f>Table5[[#This Row],[FINALS ]]+Table5[[#This Row],[QUALIFICATION ]]</f>
        <v>88</v>
      </c>
      <c r="K6" s="120">
        <v>3</v>
      </c>
      <c r="L6" s="121">
        <v>100</v>
      </c>
      <c r="M6" s="122">
        <f>SUM(Table5[[#This Row],[QUALIFICATION  ]:[FINALS  ]])</f>
        <v>103</v>
      </c>
      <c r="N6" s="28"/>
      <c r="O6" s="111"/>
    </row>
    <row r="7" spans="1:15" x14ac:dyDescent="0.2">
      <c r="A7" s="27">
        <v>2</v>
      </c>
      <c r="B7" s="27" t="s">
        <v>72</v>
      </c>
      <c r="C7" s="118" t="s">
        <v>60</v>
      </c>
      <c r="D7" s="119">
        <f>Table5[[#This Row],[RESULTS]]+Table5[[#This Row],[RESULTS  ]]+Table5[[#This Row],[RESULTS ]]</f>
        <v>262</v>
      </c>
      <c r="E7" s="120">
        <v>10</v>
      </c>
      <c r="F7" s="121">
        <v>78</v>
      </c>
      <c r="G7" s="122">
        <f>SUM(Table5[[#This Row],[QUALIFICATION]:[FINALS]])</f>
        <v>88</v>
      </c>
      <c r="H7" s="120">
        <v>8</v>
      </c>
      <c r="I7" s="121">
        <v>100</v>
      </c>
      <c r="J7" s="122">
        <f>Table5[[#This Row],[FINALS ]]+Table5[[#This Row],[QUALIFICATION ]]</f>
        <v>108</v>
      </c>
      <c r="K7" s="120">
        <v>12</v>
      </c>
      <c r="L7" s="121">
        <v>54</v>
      </c>
      <c r="M7" s="122">
        <f>SUM(Table5[[#This Row],[QUALIFICATION  ]:[FINALS  ]])</f>
        <v>66</v>
      </c>
      <c r="N7" s="28"/>
      <c r="O7" s="111"/>
    </row>
    <row r="8" spans="1:15" x14ac:dyDescent="0.2">
      <c r="A8" s="27">
        <v>3</v>
      </c>
      <c r="B8" s="27" t="s">
        <v>71</v>
      </c>
      <c r="C8" s="118" t="s">
        <v>70</v>
      </c>
      <c r="D8" s="119">
        <f>Table5[[#This Row],[RESULTS]]+Table5[[#This Row],[RESULTS  ]]+Table5[[#This Row],[RESULTS ]]</f>
        <v>191.5</v>
      </c>
      <c r="E8" s="120">
        <v>6</v>
      </c>
      <c r="F8" s="121">
        <v>69</v>
      </c>
      <c r="G8" s="122">
        <f>SUM(Table5[[#This Row],[QUALIFICATION]:[FINALS]])</f>
        <v>75</v>
      </c>
      <c r="H8" s="120">
        <v>4</v>
      </c>
      <c r="I8" s="121">
        <v>88</v>
      </c>
      <c r="J8" s="122">
        <f>Table5[[#This Row],[FINALS ]]+Table5[[#This Row],[QUALIFICATION ]]</f>
        <v>92</v>
      </c>
      <c r="K8" s="120">
        <v>0.5</v>
      </c>
      <c r="L8" s="121">
        <v>24</v>
      </c>
      <c r="M8" s="122">
        <f>SUM(Table5[[#This Row],[QUALIFICATION  ]:[FINALS  ]])</f>
        <v>24.5</v>
      </c>
      <c r="N8" s="28"/>
      <c r="O8" s="111"/>
    </row>
    <row r="9" spans="1:15" x14ac:dyDescent="0.2">
      <c r="A9" s="27">
        <v>4</v>
      </c>
      <c r="B9" s="27" t="s">
        <v>114</v>
      </c>
      <c r="C9" s="118" t="s">
        <v>61</v>
      </c>
      <c r="D9" s="119">
        <f>Table5[[#This Row],[RESULTS]]+Table5[[#This Row],[RESULTS  ]]+Table5[[#This Row],[RESULTS ]]</f>
        <v>176.5</v>
      </c>
      <c r="E9" s="120">
        <v>4</v>
      </c>
      <c r="F9" s="121">
        <v>54</v>
      </c>
      <c r="G9" s="122">
        <f>SUM(Table5[[#This Row],[QUALIFICATION]:[FINALS]])</f>
        <v>58</v>
      </c>
      <c r="H9" s="120">
        <v>3</v>
      </c>
      <c r="I9" s="121">
        <v>61</v>
      </c>
      <c r="J9" s="122">
        <f>Table5[[#This Row],[FINALS ]]+Table5[[#This Row],[QUALIFICATION ]]</f>
        <v>64</v>
      </c>
      <c r="K9" s="120">
        <v>0.5</v>
      </c>
      <c r="L9" s="121">
        <v>54</v>
      </c>
      <c r="M9" s="122">
        <f>SUM(Table5[[#This Row],[QUALIFICATION  ]:[FINALS  ]])</f>
        <v>54.5</v>
      </c>
      <c r="N9" s="28"/>
      <c r="O9" s="111"/>
    </row>
    <row r="10" spans="1:15" x14ac:dyDescent="0.2">
      <c r="A10" s="27">
        <v>5</v>
      </c>
      <c r="B10" s="27" t="s">
        <v>69</v>
      </c>
      <c r="C10" s="118" t="s">
        <v>49</v>
      </c>
      <c r="D10" s="119">
        <f>Table5[[#This Row],[RESULTS]]+Table5[[#This Row],[RESULTS  ]]+Table5[[#This Row],[RESULTS ]]</f>
        <v>168</v>
      </c>
      <c r="E10" s="120">
        <v>2</v>
      </c>
      <c r="F10" s="121">
        <v>54</v>
      </c>
      <c r="G10" s="122">
        <f>SUM(Table5[[#This Row],[QUALIFICATION]:[FINALS]])</f>
        <v>56</v>
      </c>
      <c r="H10" s="120">
        <v>2</v>
      </c>
      <c r="I10" s="121">
        <v>54</v>
      </c>
      <c r="J10" s="122">
        <f>Table5[[#This Row],[FINALS ]]+Table5[[#This Row],[QUALIFICATION ]]</f>
        <v>56</v>
      </c>
      <c r="K10" s="120">
        <v>2</v>
      </c>
      <c r="L10" s="121">
        <v>54</v>
      </c>
      <c r="M10" s="122">
        <f>SUM(Table5[[#This Row],[QUALIFICATION  ]:[FINALS  ]])</f>
        <v>56</v>
      </c>
      <c r="N10" s="28"/>
      <c r="O10" s="111"/>
    </row>
    <row r="11" spans="1:15" x14ac:dyDescent="0.2">
      <c r="A11" s="27">
        <v>6</v>
      </c>
      <c r="B11" s="27" t="s">
        <v>19</v>
      </c>
      <c r="C11" s="118" t="s">
        <v>63</v>
      </c>
      <c r="D11" s="119">
        <f>Table5[[#This Row],[RESULTS]]+Table5[[#This Row],[RESULTS  ]]+Table5[[#This Row],[RESULTS ]]</f>
        <v>147</v>
      </c>
      <c r="E11" s="120">
        <v>3</v>
      </c>
      <c r="F11" s="121">
        <v>54</v>
      </c>
      <c r="G11" s="122">
        <f>SUM(Table5[[#This Row],[QUALIFICATION]:[FINALS]])</f>
        <v>57</v>
      </c>
      <c r="H11" s="120">
        <v>3</v>
      </c>
      <c r="I11" s="121">
        <v>61</v>
      </c>
      <c r="J11" s="122">
        <f>Table5[[#This Row],[FINALS ]]+Table5[[#This Row],[QUALIFICATION ]]</f>
        <v>64</v>
      </c>
      <c r="K11" s="120">
        <v>2</v>
      </c>
      <c r="L11" s="121">
        <v>24</v>
      </c>
      <c r="M11" s="122">
        <f>SUM(Table5[[#This Row],[QUALIFICATION  ]:[FINALS  ]])</f>
        <v>26</v>
      </c>
      <c r="N11" s="28"/>
      <c r="O11" s="111"/>
    </row>
    <row r="12" spans="1:15" x14ac:dyDescent="0.2">
      <c r="A12" s="27">
        <v>7</v>
      </c>
      <c r="B12" s="123" t="s">
        <v>112</v>
      </c>
      <c r="C12" s="124" t="s">
        <v>113</v>
      </c>
      <c r="D12" s="119">
        <f>Table5[[#This Row],[RESULTS]]+Table5[[#This Row],[RESULTS  ]]+Table5[[#This Row],[RESULTS ]]</f>
        <v>123</v>
      </c>
      <c r="E12" s="125">
        <v>2</v>
      </c>
      <c r="F12" s="32">
        <v>54</v>
      </c>
      <c r="G12" s="126">
        <f>SUM(Table5[[#This Row],[QUALIFICATION]:[FINALS]])</f>
        <v>56</v>
      </c>
      <c r="H12" s="120">
        <v>6</v>
      </c>
      <c r="I12" s="121">
        <v>61</v>
      </c>
      <c r="J12" s="122">
        <f>Table5[[#This Row],[FINALS ]]+Table5[[#This Row],[QUALIFICATION ]]</f>
        <v>67</v>
      </c>
      <c r="K12" s="120"/>
      <c r="L12" s="121"/>
      <c r="M12" s="122"/>
      <c r="N12" s="28"/>
      <c r="O12" s="111"/>
    </row>
    <row r="13" spans="1:15" x14ac:dyDescent="0.2">
      <c r="A13" s="27">
        <v>8</v>
      </c>
      <c r="B13" s="123" t="s">
        <v>120</v>
      </c>
      <c r="C13" s="124" t="s">
        <v>68</v>
      </c>
      <c r="D13" s="119">
        <f>Table5[[#This Row],[RESULTS]]+Table5[[#This Row],[RESULTS  ]]+Table5[[#This Row],[RESULTS ]]</f>
        <v>119.5</v>
      </c>
      <c r="E13" s="125">
        <v>0</v>
      </c>
      <c r="F13" s="32">
        <v>0</v>
      </c>
      <c r="G13" s="126">
        <f>SUM(Table5[[#This Row],[QUALIFICATION]:[FINALS]])</f>
        <v>0</v>
      </c>
      <c r="H13" s="120">
        <v>4</v>
      </c>
      <c r="I13" s="121">
        <v>61</v>
      </c>
      <c r="J13" s="122">
        <f>Table5[[#This Row],[FINALS ]]+Table5[[#This Row],[QUALIFICATION ]]</f>
        <v>65</v>
      </c>
      <c r="K13" s="120">
        <v>0.5</v>
      </c>
      <c r="L13" s="121">
        <v>54</v>
      </c>
      <c r="M13" s="122">
        <f>SUM(Table5[[#This Row],[QUALIFICATION  ]:[FINALS  ]])</f>
        <v>54.5</v>
      </c>
      <c r="N13" s="28"/>
      <c r="O13" s="111"/>
    </row>
    <row r="14" spans="1:15" x14ac:dyDescent="0.2">
      <c r="A14" s="27">
        <v>9</v>
      </c>
      <c r="B14" s="27" t="s">
        <v>24</v>
      </c>
      <c r="C14" s="118" t="s">
        <v>62</v>
      </c>
      <c r="D14" s="119">
        <f>Table5[[#This Row],[RESULTS]]+Table5[[#This Row],[RESULTS  ]]+Table5[[#This Row],[RESULTS ]]</f>
        <v>119</v>
      </c>
      <c r="E14" s="120"/>
      <c r="F14" s="121"/>
      <c r="G14" s="122"/>
      <c r="H14" s="120">
        <v>1</v>
      </c>
      <c r="I14" s="121">
        <v>54</v>
      </c>
      <c r="J14" s="122">
        <f>Table5[[#This Row],[FINALS ]]+Table5[[#This Row],[QUALIFICATION ]]</f>
        <v>55</v>
      </c>
      <c r="K14" s="120">
        <v>3</v>
      </c>
      <c r="L14" s="121">
        <v>61</v>
      </c>
      <c r="M14" s="122">
        <f>SUM(Table5[[#This Row],[QUALIFICATION  ]:[FINALS  ]])</f>
        <v>64</v>
      </c>
      <c r="N14" s="28"/>
      <c r="O14" s="111"/>
    </row>
    <row r="15" spans="1:15" x14ac:dyDescent="0.2">
      <c r="A15" s="27">
        <v>10</v>
      </c>
      <c r="B15" s="27" t="s">
        <v>91</v>
      </c>
      <c r="C15" s="118" t="s">
        <v>115</v>
      </c>
      <c r="D15" s="119">
        <f>Table5[[#This Row],[RESULTS]]+Table5[[#This Row],[RESULTS  ]]+Table5[[#This Row],[RESULTS ]]</f>
        <v>96</v>
      </c>
      <c r="E15" s="120">
        <v>8</v>
      </c>
      <c r="F15" s="121">
        <v>88</v>
      </c>
      <c r="G15" s="122">
        <f>SUM(Table5[[#This Row],[QUALIFICATION]:[FINALS]])</f>
        <v>96</v>
      </c>
      <c r="H15" s="120"/>
      <c r="I15" s="121"/>
      <c r="J15" s="122">
        <f>Table5[[#This Row],[FINALS ]]+Table5[[#This Row],[QUALIFICATION ]]</f>
        <v>0</v>
      </c>
      <c r="K15" s="120"/>
      <c r="L15" s="121"/>
      <c r="M15" s="122"/>
      <c r="N15" s="111"/>
      <c r="O15" s="111"/>
    </row>
    <row r="16" spans="1:15" x14ac:dyDescent="0.2">
      <c r="A16" s="27">
        <v>11</v>
      </c>
      <c r="B16" s="123" t="s">
        <v>116</v>
      </c>
      <c r="C16" s="124" t="s">
        <v>117</v>
      </c>
      <c r="D16" s="119">
        <f>Table5[[#This Row],[RESULTS]]+Table5[[#This Row],[RESULTS  ]]+Table5[[#This Row],[RESULTS ]]</f>
        <v>81</v>
      </c>
      <c r="E16" s="125"/>
      <c r="F16" s="32"/>
      <c r="G16" s="126"/>
      <c r="H16" s="120">
        <v>12</v>
      </c>
      <c r="I16" s="121">
        <v>69</v>
      </c>
      <c r="J16" s="122">
        <f>Table5[[#This Row],[FINALS ]]+Table5[[#This Row],[QUALIFICATION ]]</f>
        <v>81</v>
      </c>
      <c r="K16" s="120"/>
      <c r="L16" s="121"/>
      <c r="M16" s="122"/>
      <c r="N16" s="111"/>
      <c r="O16" s="111"/>
    </row>
    <row r="17" spans="1:13" x14ac:dyDescent="0.2">
      <c r="A17" s="27">
        <v>12</v>
      </c>
      <c r="B17" s="123" t="s">
        <v>73</v>
      </c>
      <c r="C17" s="124" t="s">
        <v>58</v>
      </c>
      <c r="D17" s="119">
        <f>Table5[[#This Row],[RESULTS]]+Table5[[#This Row],[RESULTS  ]]+Table5[[#This Row],[RESULTS ]]</f>
        <v>80.5</v>
      </c>
      <c r="E17" s="125">
        <v>0</v>
      </c>
      <c r="F17" s="32">
        <v>0</v>
      </c>
      <c r="G17" s="126">
        <f>SUM(Table5[[#This Row],[QUALIFICATION]:[FINALS]])</f>
        <v>0</v>
      </c>
      <c r="H17" s="120">
        <v>2</v>
      </c>
      <c r="I17" s="121">
        <v>54</v>
      </c>
      <c r="J17" s="122">
        <f>Table5[[#This Row],[FINALS ]]+Table5[[#This Row],[QUALIFICATION ]]</f>
        <v>56</v>
      </c>
      <c r="K17" s="120">
        <v>0.5</v>
      </c>
      <c r="L17" s="121">
        <v>24</v>
      </c>
      <c r="M17" s="122">
        <f>SUM(Table5[[#This Row],[QUALIFICATION  ]:[FINALS  ]])</f>
        <v>24.5</v>
      </c>
    </row>
    <row r="18" spans="1:13" x14ac:dyDescent="0.2">
      <c r="A18" s="27">
        <v>13</v>
      </c>
      <c r="B18" s="27" t="s">
        <v>118</v>
      </c>
      <c r="C18" s="118" t="s">
        <v>119</v>
      </c>
      <c r="D18" s="119">
        <f>Table5[[#This Row],[RESULTS]]+Table5[[#This Row],[RESULTS  ]]+Table5[[#This Row],[RESULTS ]]</f>
        <v>65</v>
      </c>
      <c r="E18" s="120">
        <v>4</v>
      </c>
      <c r="F18" s="121">
        <v>61</v>
      </c>
      <c r="G18" s="122">
        <f>SUM(Table5[[#This Row],[QUALIFICATION]:[FINALS]])</f>
        <v>65</v>
      </c>
      <c r="H18" s="120"/>
      <c r="I18" s="121"/>
      <c r="J18" s="122">
        <f>Table5[[#This Row],[FINALS ]]+Table5[[#This Row],[QUALIFICATION ]]</f>
        <v>0</v>
      </c>
      <c r="K18" s="120"/>
      <c r="L18" s="121"/>
      <c r="M18" s="122"/>
    </row>
    <row r="19" spans="1:13" x14ac:dyDescent="0.2">
      <c r="A19" s="27">
        <v>14</v>
      </c>
      <c r="B19" s="27" t="s">
        <v>121</v>
      </c>
      <c r="C19" s="128" t="s">
        <v>122</v>
      </c>
      <c r="D19" s="119">
        <f>Table5[[#This Row],[RESULTS]]+Table5[[#This Row],[RESULTS  ]]+Table5[[#This Row],[RESULTS ]]</f>
        <v>64</v>
      </c>
      <c r="E19" s="120">
        <v>3</v>
      </c>
      <c r="F19" s="121">
        <v>61</v>
      </c>
      <c r="G19" s="122">
        <f>SUM(Table5[[#This Row],[QUALIFICATION]:[FINALS]])</f>
        <v>64</v>
      </c>
      <c r="H19" s="120"/>
      <c r="I19" s="121"/>
      <c r="J19" s="122">
        <f>Table5[[#This Row],[FINALS ]]+Table5[[#This Row],[QUALIFICATION ]]</f>
        <v>0</v>
      </c>
      <c r="K19" s="120"/>
      <c r="L19" s="121"/>
      <c r="M19" s="122"/>
    </row>
    <row r="20" spans="1:13" x14ac:dyDescent="0.2">
      <c r="A20" s="27">
        <v>15</v>
      </c>
      <c r="B20" s="123" t="s">
        <v>96</v>
      </c>
      <c r="C20" s="124" t="s">
        <v>56</v>
      </c>
      <c r="D20" s="119">
        <f>Table5[[#This Row],[RESULTS]]+Table5[[#This Row],[RESULTS  ]]+Table5[[#This Row],[RESULTS ]]</f>
        <v>64</v>
      </c>
      <c r="E20" s="129"/>
      <c r="F20" s="130"/>
      <c r="G20" s="126"/>
      <c r="H20" s="120"/>
      <c r="I20" s="121"/>
      <c r="J20" s="122">
        <f>Table5[[#This Row],[FINALS ]]+Table5[[#This Row],[QUALIFICATION ]]</f>
        <v>0</v>
      </c>
      <c r="K20" s="120">
        <v>10</v>
      </c>
      <c r="L20" s="121">
        <v>54</v>
      </c>
      <c r="M20" s="122">
        <f>SUM(Table5[[#This Row],[QUALIFICATION  ]:[FINALS  ]])</f>
        <v>64</v>
      </c>
    </row>
    <row r="21" spans="1:13" x14ac:dyDescent="0.2">
      <c r="A21" s="27">
        <v>16</v>
      </c>
      <c r="B21" s="123" t="s">
        <v>95</v>
      </c>
      <c r="C21" s="124" t="s">
        <v>123</v>
      </c>
      <c r="D21" s="119">
        <f>Table5[[#This Row],[RESULTS]]+Table5[[#This Row],[RESULTS  ]]+Table5[[#This Row],[RESULTS ]]</f>
        <v>63</v>
      </c>
      <c r="E21" s="120">
        <v>2</v>
      </c>
      <c r="F21" s="121">
        <v>61</v>
      </c>
      <c r="G21" s="126">
        <f>SUM(Table5[[#This Row],[QUALIFICATION]:[FINALS]])</f>
        <v>63</v>
      </c>
      <c r="H21" s="120"/>
      <c r="I21" s="121"/>
      <c r="J21" s="122">
        <f>Table5[[#This Row],[FINALS ]]+Table5[[#This Row],[QUALIFICATION ]]</f>
        <v>0</v>
      </c>
      <c r="K21" s="120"/>
      <c r="L21" s="121"/>
      <c r="M21" s="122"/>
    </row>
    <row r="22" spans="1:13" x14ac:dyDescent="0.2">
      <c r="A22" s="27">
        <v>17</v>
      </c>
      <c r="B22" s="27" t="s">
        <v>124</v>
      </c>
      <c r="C22" s="118" t="s">
        <v>54</v>
      </c>
      <c r="D22" s="119">
        <f>Table5[[#This Row],[RESULTS]]+Table5[[#This Row],[RESULTS  ]]+Table5[[#This Row],[RESULTS ]]</f>
        <v>63</v>
      </c>
      <c r="E22" s="120">
        <v>2</v>
      </c>
      <c r="F22" s="121">
        <v>61</v>
      </c>
      <c r="G22" s="122">
        <f>SUM(Table5[[#This Row],[QUALIFICATION]:[FINALS]])</f>
        <v>63</v>
      </c>
      <c r="H22" s="120"/>
      <c r="I22" s="121"/>
      <c r="J22" s="122">
        <f>Table5[[#This Row],[FINALS ]]+Table5[[#This Row],[QUALIFICATION ]]</f>
        <v>0</v>
      </c>
      <c r="K22" s="120"/>
      <c r="L22" s="121"/>
      <c r="M22" s="122"/>
    </row>
    <row r="23" spans="1:13" x14ac:dyDescent="0.2">
      <c r="A23" s="27">
        <v>18</v>
      </c>
      <c r="B23" s="123" t="s">
        <v>79</v>
      </c>
      <c r="C23" s="124" t="s">
        <v>53</v>
      </c>
      <c r="D23" s="119">
        <f>Table5[[#This Row],[RESULTS]]+Table5[[#This Row],[RESULTS  ]]+Table5[[#This Row],[RESULTS ]]</f>
        <v>62</v>
      </c>
      <c r="E23" s="129"/>
      <c r="F23" s="130"/>
      <c r="G23" s="126"/>
      <c r="H23" s="120"/>
      <c r="I23" s="121"/>
      <c r="J23" s="122">
        <f>Table5[[#This Row],[FINALS ]]+Table5[[#This Row],[QUALIFICATION ]]</f>
        <v>0</v>
      </c>
      <c r="K23" s="120">
        <v>1</v>
      </c>
      <c r="L23" s="121">
        <v>61</v>
      </c>
      <c r="M23" s="122">
        <f>SUM(Table5[[#This Row],[QUALIFICATION  ]:[FINALS  ]])</f>
        <v>62</v>
      </c>
    </row>
    <row r="24" spans="1:13" x14ac:dyDescent="0.2">
      <c r="A24" s="27">
        <v>19</v>
      </c>
      <c r="B24" s="27" t="s">
        <v>125</v>
      </c>
      <c r="C24" s="118" t="s">
        <v>126</v>
      </c>
      <c r="D24" s="119">
        <f>Table5[[#This Row],[RESULTS]]+Table5[[#This Row],[RESULTS  ]]+Table5[[#This Row],[RESULTS ]]</f>
        <v>56</v>
      </c>
      <c r="E24" s="120">
        <v>0</v>
      </c>
      <c r="F24" s="121">
        <v>0</v>
      </c>
      <c r="G24" s="122">
        <f>SUM(Table5[[#This Row],[QUALIFICATION]:[FINALS]])</f>
        <v>0</v>
      </c>
      <c r="H24" s="120">
        <v>2</v>
      </c>
      <c r="I24" s="121">
        <v>54</v>
      </c>
      <c r="J24" s="122">
        <f>Table5[[#This Row],[FINALS ]]+Table5[[#This Row],[QUALIFICATION ]]</f>
        <v>56</v>
      </c>
      <c r="K24" s="120"/>
      <c r="L24" s="121"/>
      <c r="M24" s="122"/>
    </row>
    <row r="25" spans="1:13" x14ac:dyDescent="0.2">
      <c r="A25" s="27">
        <v>20</v>
      </c>
      <c r="B25" s="27" t="s">
        <v>127</v>
      </c>
      <c r="C25" s="118" t="s">
        <v>128</v>
      </c>
      <c r="D25" s="119">
        <f>Table5[[#This Row],[RESULTS]]+Table5[[#This Row],[RESULTS  ]]+Table5[[#This Row],[RESULTS ]]</f>
        <v>56</v>
      </c>
      <c r="E25" s="120"/>
      <c r="F25" s="121"/>
      <c r="G25" s="122"/>
      <c r="H25" s="120">
        <v>2</v>
      </c>
      <c r="I25" s="121">
        <v>54</v>
      </c>
      <c r="J25" s="122">
        <f>Table5[[#This Row],[FINALS ]]+Table5[[#This Row],[QUALIFICATION ]]</f>
        <v>56</v>
      </c>
      <c r="K25" s="120"/>
      <c r="L25" s="121"/>
      <c r="M25" s="122"/>
    </row>
    <row r="26" spans="1:13" x14ac:dyDescent="0.2">
      <c r="A26" s="27">
        <v>21</v>
      </c>
      <c r="B26" s="123" t="s">
        <v>87</v>
      </c>
      <c r="C26" s="124" t="s">
        <v>77</v>
      </c>
      <c r="D26" s="119">
        <f>Table5[[#This Row],[RESULTS]]+Table5[[#This Row],[RESULTS  ]]+Table5[[#This Row],[RESULTS ]]</f>
        <v>26</v>
      </c>
      <c r="E26" s="129"/>
      <c r="F26" s="130"/>
      <c r="G26" s="126"/>
      <c r="H26" s="120"/>
      <c r="I26" s="121"/>
      <c r="J26" s="122">
        <f>Table5[[#This Row],[FINALS ]]+Table5[[#This Row],[QUALIFICATION ]]</f>
        <v>0</v>
      </c>
      <c r="K26" s="120">
        <v>2</v>
      </c>
      <c r="L26" s="121">
        <v>24</v>
      </c>
      <c r="M26" s="122">
        <f>SUM(Table5[[#This Row],[QUALIFICATION  ]:[FINALS  ]])</f>
        <v>26</v>
      </c>
    </row>
    <row r="27" spans="1:13" x14ac:dyDescent="0.2">
      <c r="A27" s="27">
        <v>22</v>
      </c>
      <c r="B27" s="123" t="s">
        <v>83</v>
      </c>
      <c r="C27" s="124" t="s">
        <v>47</v>
      </c>
      <c r="D27" s="119">
        <f>Table5[[#This Row],[RESULTS]]+Table5[[#This Row],[RESULTS  ]]+Table5[[#This Row],[RESULTS ]]</f>
        <v>25</v>
      </c>
      <c r="E27" s="129"/>
      <c r="F27" s="130"/>
      <c r="G27" s="126"/>
      <c r="H27" s="120"/>
      <c r="I27" s="121"/>
      <c r="J27" s="122">
        <f>Table5[[#This Row],[FINALS ]]+Table5[[#This Row],[QUALIFICATION ]]</f>
        <v>0</v>
      </c>
      <c r="K27" s="120">
        <v>1</v>
      </c>
      <c r="L27" s="121">
        <v>24</v>
      </c>
      <c r="M27" s="122">
        <f>SUM(Table5[[#This Row],[QUALIFICATION  ]:[FINALS  ]])</f>
        <v>25</v>
      </c>
    </row>
    <row r="28" spans="1:13" x14ac:dyDescent="0.2">
      <c r="A28" s="27">
        <v>23</v>
      </c>
      <c r="B28" s="123" t="s">
        <v>82</v>
      </c>
      <c r="C28" s="124" t="s">
        <v>141</v>
      </c>
      <c r="D28" s="119">
        <f>Table5[[#This Row],[RESULTS]]+Table5[[#This Row],[RESULTS  ]]+Table5[[#This Row],[RESULTS ]]</f>
        <v>0.25</v>
      </c>
      <c r="E28" s="129"/>
      <c r="F28" s="130"/>
      <c r="G28" s="126"/>
      <c r="H28" s="120"/>
      <c r="I28" s="121"/>
      <c r="J28" s="122">
        <f>Table5[[#This Row],[FINALS ]]+Table5[[#This Row],[QUALIFICATION ]]</f>
        <v>0</v>
      </c>
      <c r="K28" s="120">
        <v>0.25</v>
      </c>
      <c r="L28" s="121">
        <v>0</v>
      </c>
      <c r="M28" s="122">
        <f>SUM(Table5[[#This Row],[QUALIFICATION  ]:[FINALS  ]])</f>
        <v>0.25</v>
      </c>
    </row>
    <row r="29" spans="1:13" x14ac:dyDescent="0.2">
      <c r="D29" s="119"/>
    </row>
    <row r="34" spans="5:11" x14ac:dyDescent="0.2">
      <c r="E34" s="1"/>
      <c r="K34" s="1"/>
    </row>
    <row r="35" spans="5:11" x14ac:dyDescent="0.2">
      <c r="E35" s="1"/>
      <c r="K35" s="1"/>
    </row>
  </sheetData>
  <mergeCells count="6">
    <mergeCell ref="E3:G3"/>
    <mergeCell ref="K3:M3"/>
    <mergeCell ref="E4:G4"/>
    <mergeCell ref="K4:M4"/>
    <mergeCell ref="H3:J3"/>
    <mergeCell ref="H4:J4"/>
  </mergeCell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65D62-FEB7-F14F-8162-4871B04DF82C}">
  <dimension ref="A1:O35"/>
  <sheetViews>
    <sheetView workbookViewId="0">
      <selection activeCell="J11" sqref="J11"/>
    </sheetView>
  </sheetViews>
  <sheetFormatPr baseColWidth="10" defaultColWidth="8.83203125" defaultRowHeight="15" x14ac:dyDescent="0.2"/>
  <cols>
    <col min="1" max="1" width="8.83203125" style="1"/>
    <col min="2" max="2" width="12" style="84" customWidth="1"/>
    <col min="3" max="3" width="27" style="1" customWidth="1"/>
    <col min="4" max="4" width="11.33203125" style="1" customWidth="1"/>
    <col min="5" max="6" width="13.33203125" style="84" customWidth="1"/>
    <col min="7" max="10" width="13.33203125" style="1" customWidth="1"/>
    <col min="11" max="12" width="13.33203125" style="84" customWidth="1"/>
    <col min="13" max="13" width="13.33203125" style="1" customWidth="1"/>
    <col min="14" max="16384" width="8.83203125" style="1"/>
  </cols>
  <sheetData>
    <row r="1" spans="1:15" ht="17" x14ac:dyDescent="0.2">
      <c r="C1" s="93" t="s">
        <v>146</v>
      </c>
      <c r="D1" s="78"/>
    </row>
    <row r="2" spans="1:15" ht="17" x14ac:dyDescent="0.2">
      <c r="A2" s="15"/>
      <c r="C2" s="110" t="s">
        <v>129</v>
      </c>
      <c r="E2" s="148" t="s">
        <v>136</v>
      </c>
      <c r="F2" s="149"/>
      <c r="G2" s="150"/>
      <c r="H2" s="148" t="s">
        <v>137</v>
      </c>
      <c r="I2" s="149"/>
      <c r="J2" s="150"/>
      <c r="K2" s="148" t="s">
        <v>145</v>
      </c>
      <c r="L2" s="149"/>
      <c r="M2" s="150"/>
      <c r="N2" s="111"/>
      <c r="O2" s="111"/>
    </row>
    <row r="3" spans="1:15" x14ac:dyDescent="0.2">
      <c r="A3" s="27"/>
      <c r="B3" s="27"/>
      <c r="D3" s="32"/>
      <c r="E3" s="151" t="s">
        <v>110</v>
      </c>
      <c r="F3" s="152"/>
      <c r="G3" s="153"/>
      <c r="H3" s="151" t="s">
        <v>147</v>
      </c>
      <c r="I3" s="152"/>
      <c r="J3" s="153"/>
      <c r="K3" s="151" t="s">
        <v>139</v>
      </c>
      <c r="L3" s="152"/>
      <c r="M3" s="153"/>
      <c r="N3" s="28"/>
      <c r="O3" s="111"/>
    </row>
    <row r="4" spans="1:15" s="8" customFormat="1" ht="30" customHeight="1" x14ac:dyDescent="0.2">
      <c r="A4" s="27" t="s">
        <v>0</v>
      </c>
      <c r="B4" s="27" t="s">
        <v>130</v>
      </c>
      <c r="C4" s="27" t="s">
        <v>29</v>
      </c>
      <c r="D4" s="112" t="s">
        <v>41</v>
      </c>
      <c r="E4" s="113" t="s">
        <v>25</v>
      </c>
      <c r="F4" s="114" t="s">
        <v>131</v>
      </c>
      <c r="G4" s="115" t="s">
        <v>132</v>
      </c>
      <c r="H4" s="113" t="s">
        <v>133</v>
      </c>
      <c r="I4" s="114" t="s">
        <v>134</v>
      </c>
      <c r="J4" s="115" t="s">
        <v>135</v>
      </c>
      <c r="K4" s="113" t="s">
        <v>142</v>
      </c>
      <c r="L4" s="114" t="s">
        <v>143</v>
      </c>
      <c r="M4" s="115" t="s">
        <v>144</v>
      </c>
      <c r="N4" s="116"/>
      <c r="O4" s="117"/>
    </row>
    <row r="5" spans="1:15" x14ac:dyDescent="0.2">
      <c r="A5" s="27">
        <v>1</v>
      </c>
      <c r="B5" s="27" t="s">
        <v>20</v>
      </c>
      <c r="C5" s="118" t="s">
        <v>22</v>
      </c>
      <c r="D5" s="119">
        <f>Table57[[#This Row],[RESULTS]]+Table57[[#This Row],[RESULTS  ]]+Table57[[#This Row],[RESULTS ]]</f>
        <v>282</v>
      </c>
      <c r="E5" s="120">
        <v>12</v>
      </c>
      <c r="F5" s="121">
        <v>100</v>
      </c>
      <c r="G5" s="122">
        <f>SUM(Table57[[#This Row],[QUALIFICATION]:[FINALS]])</f>
        <v>112</v>
      </c>
      <c r="H5" s="120">
        <v>6</v>
      </c>
      <c r="I5" s="121">
        <v>61</v>
      </c>
      <c r="J5" s="122">
        <f>Table57[[#This Row],[FINALS ]]+Table57[[#This Row],[QUALIFICATION ]]</f>
        <v>67</v>
      </c>
      <c r="K5" s="120">
        <v>3</v>
      </c>
      <c r="L5" s="121">
        <v>100</v>
      </c>
      <c r="M5" s="122">
        <f>SUM(Table57[[#This Row],[QUALIFICATION  ]:[FINALS  ]])</f>
        <v>103</v>
      </c>
      <c r="N5" s="28"/>
      <c r="O5" s="111"/>
    </row>
    <row r="6" spans="1:15" x14ac:dyDescent="0.2">
      <c r="A6" s="27">
        <v>2</v>
      </c>
      <c r="B6" s="27" t="s">
        <v>91</v>
      </c>
      <c r="C6" s="118" t="s">
        <v>51</v>
      </c>
      <c r="D6" s="119">
        <f>Table57[[#This Row],[RESULTS]]+Table57[[#This Row],[RESULTS  ]]+Table57[[#This Row],[RESULTS ]]</f>
        <v>281</v>
      </c>
      <c r="E6" s="120">
        <v>8</v>
      </c>
      <c r="F6" s="121">
        <v>88</v>
      </c>
      <c r="G6" s="122">
        <f>SUM(Table57[[#This Row],[QUALIFICATION]:[FINALS]])</f>
        <v>96</v>
      </c>
      <c r="H6" s="120">
        <v>8</v>
      </c>
      <c r="I6" s="121">
        <v>88</v>
      </c>
      <c r="J6" s="122">
        <f>Table57[[#This Row],[FINALS ]]+Table57[[#This Row],[QUALIFICATION ]]</f>
        <v>96</v>
      </c>
      <c r="K6" s="120">
        <v>1</v>
      </c>
      <c r="L6" s="121">
        <v>88</v>
      </c>
      <c r="M6" s="122">
        <f>SUM(Table57[[#This Row],[QUALIFICATION  ]:[FINALS  ]])</f>
        <v>89</v>
      </c>
      <c r="N6" s="28"/>
      <c r="O6" s="111"/>
    </row>
    <row r="7" spans="1:15" x14ac:dyDescent="0.2">
      <c r="A7" s="27">
        <v>3</v>
      </c>
      <c r="B7" s="27" t="s">
        <v>72</v>
      </c>
      <c r="C7" s="118" t="s">
        <v>60</v>
      </c>
      <c r="D7" s="119">
        <f>Table57[[#This Row],[RESULTS]]+Table57[[#This Row],[RESULTS  ]]+Table57[[#This Row],[RESULTS ]]</f>
        <v>227</v>
      </c>
      <c r="E7" s="120">
        <v>10</v>
      </c>
      <c r="F7" s="121">
        <v>78</v>
      </c>
      <c r="G7" s="122">
        <f>SUM(Table57[[#This Row],[QUALIFICATION]:[FINALS]])</f>
        <v>88</v>
      </c>
      <c r="H7" s="120">
        <v>4</v>
      </c>
      <c r="I7" s="121">
        <v>69</v>
      </c>
      <c r="J7" s="122">
        <f>Table57[[#This Row],[FINALS ]]+Table57[[#This Row],[QUALIFICATION ]]</f>
        <v>73</v>
      </c>
      <c r="K7" s="120">
        <v>12</v>
      </c>
      <c r="L7" s="121">
        <v>54</v>
      </c>
      <c r="M7" s="122">
        <f>SUM(Table57[[#This Row],[QUALIFICATION  ]:[FINALS  ]])</f>
        <v>66</v>
      </c>
      <c r="N7" s="28"/>
      <c r="O7" s="111"/>
    </row>
    <row r="8" spans="1:15" x14ac:dyDescent="0.2">
      <c r="A8" s="27">
        <v>4</v>
      </c>
      <c r="B8" s="27" t="s">
        <v>93</v>
      </c>
      <c r="C8" s="118" t="s">
        <v>54</v>
      </c>
      <c r="D8" s="119">
        <f>Table57[[#This Row],[RESULTS]]+Table57[[#This Row],[RESULTS  ]]+Table57[[#This Row],[RESULTS ]]</f>
        <v>191</v>
      </c>
      <c r="E8" s="120">
        <v>2</v>
      </c>
      <c r="F8" s="121">
        <v>61</v>
      </c>
      <c r="G8" s="122">
        <f>SUM(Table57[[#This Row],[QUALIFICATION]:[FINALS]])</f>
        <v>63</v>
      </c>
      <c r="H8" s="120">
        <v>4</v>
      </c>
      <c r="I8" s="121">
        <v>61</v>
      </c>
      <c r="J8" s="122">
        <f>Table57[[#This Row],[FINALS ]]+Table57[[#This Row],[QUALIFICATION ]]</f>
        <v>65</v>
      </c>
      <c r="K8" s="120">
        <v>2</v>
      </c>
      <c r="L8" s="121">
        <v>61</v>
      </c>
      <c r="M8" s="122">
        <f>SUM(Table57[[#This Row],[QUALIFICATION  ]:[FINALS  ]])</f>
        <v>63</v>
      </c>
      <c r="N8" s="28"/>
      <c r="O8" s="111"/>
    </row>
    <row r="9" spans="1:15" x14ac:dyDescent="0.2">
      <c r="A9" s="27">
        <v>5</v>
      </c>
      <c r="B9" s="27" t="s">
        <v>86</v>
      </c>
      <c r="C9" s="118" t="s">
        <v>97</v>
      </c>
      <c r="D9" s="119">
        <f>Table57[[#This Row],[RESULTS]]+Table57[[#This Row],[RESULTS  ]]+Table57[[#This Row],[RESULTS ]]</f>
        <v>147.5</v>
      </c>
      <c r="E9" s="125">
        <v>4</v>
      </c>
      <c r="F9" s="32">
        <v>61</v>
      </c>
      <c r="G9" s="122">
        <f>SUM(Table57[[#This Row],[QUALIFICATION]:[FINALS]])</f>
        <v>65</v>
      </c>
      <c r="H9" s="120">
        <v>0.5</v>
      </c>
      <c r="I9" s="121">
        <v>24</v>
      </c>
      <c r="J9" s="122">
        <f>Table57[[#This Row],[FINALS ]]+Table57[[#This Row],[QUALIFICATION ]]</f>
        <v>24.5</v>
      </c>
      <c r="K9" s="120">
        <v>4</v>
      </c>
      <c r="L9" s="121">
        <v>54</v>
      </c>
      <c r="M9" s="122">
        <f>SUM(Table57[[#This Row],[QUALIFICATION  ]:[FINALS  ]])</f>
        <v>58</v>
      </c>
      <c r="N9" s="28"/>
      <c r="O9" s="111"/>
    </row>
    <row r="10" spans="1:15" x14ac:dyDescent="0.2">
      <c r="A10" s="27">
        <v>6</v>
      </c>
      <c r="B10" s="27" t="s">
        <v>95</v>
      </c>
      <c r="C10" s="118" t="s">
        <v>123</v>
      </c>
      <c r="D10" s="119">
        <f>Table57[[#This Row],[RESULTS]]+Table57[[#This Row],[RESULTS  ]]+Table57[[#This Row],[RESULTS ]]</f>
        <v>143.5</v>
      </c>
      <c r="E10" s="120">
        <v>2</v>
      </c>
      <c r="F10" s="121">
        <v>61</v>
      </c>
      <c r="G10" s="122">
        <f>SUM(Table57[[#This Row],[QUALIFICATION]:[FINALS]])</f>
        <v>63</v>
      </c>
      <c r="H10" s="120">
        <v>2</v>
      </c>
      <c r="I10" s="121">
        <v>54</v>
      </c>
      <c r="J10" s="122">
        <f>Table57[[#This Row],[FINALS ]]+Table57[[#This Row],[QUALIFICATION ]]</f>
        <v>56</v>
      </c>
      <c r="K10" s="120">
        <v>0.5</v>
      </c>
      <c r="L10" s="121">
        <v>24</v>
      </c>
      <c r="M10" s="122">
        <f>SUM(Table57[[#This Row],[QUALIFICATION  ]:[FINALS  ]])</f>
        <v>24.5</v>
      </c>
      <c r="N10" s="28"/>
      <c r="O10" s="111"/>
    </row>
    <row r="11" spans="1:15" x14ac:dyDescent="0.2">
      <c r="A11" s="27">
        <v>7</v>
      </c>
      <c r="B11" s="27" t="s">
        <v>23</v>
      </c>
      <c r="C11" s="118" t="s">
        <v>68</v>
      </c>
      <c r="D11" s="119">
        <f>Table57[[#This Row],[RESULTS]]+Table57[[#This Row],[RESULTS  ]]+Table57[[#This Row],[RESULTS ]]</f>
        <v>133.5</v>
      </c>
      <c r="E11" s="120">
        <v>0</v>
      </c>
      <c r="F11" s="121">
        <v>0</v>
      </c>
      <c r="G11" s="122">
        <f>SUM(Table57[[#This Row],[QUALIFICATION]:[FINALS]])</f>
        <v>0</v>
      </c>
      <c r="H11" s="120">
        <v>1</v>
      </c>
      <c r="I11" s="121">
        <v>78</v>
      </c>
      <c r="J11" s="122">
        <f>Table57[[#This Row],[FINALS ]]+Table57[[#This Row],[QUALIFICATION ]]</f>
        <v>79</v>
      </c>
      <c r="K11" s="120">
        <v>0.5</v>
      </c>
      <c r="L11" s="121">
        <v>54</v>
      </c>
      <c r="M11" s="122">
        <f>SUM(Table57[[#This Row],[QUALIFICATION  ]:[FINALS  ]])</f>
        <v>54.5</v>
      </c>
      <c r="N11" s="28"/>
      <c r="O11" s="111"/>
    </row>
    <row r="12" spans="1:15" x14ac:dyDescent="0.2">
      <c r="A12" s="27">
        <v>8</v>
      </c>
      <c r="B12" s="27" t="s">
        <v>94</v>
      </c>
      <c r="C12" s="118" t="s">
        <v>52</v>
      </c>
      <c r="D12" s="119">
        <f>Table57[[#This Row],[RESULTS]]+Table57[[#This Row],[RESULTS  ]]+Table57[[#This Row],[RESULTS ]]</f>
        <v>122</v>
      </c>
      <c r="E12" s="120"/>
      <c r="F12" s="121"/>
      <c r="G12" s="122"/>
      <c r="H12" s="120">
        <v>3</v>
      </c>
      <c r="I12" s="121">
        <v>54</v>
      </c>
      <c r="J12" s="122">
        <f>Table57[[#This Row],[FINALS ]]+Table57[[#This Row],[QUALIFICATION ]]</f>
        <v>57</v>
      </c>
      <c r="K12" s="120">
        <v>4</v>
      </c>
      <c r="L12" s="121">
        <v>61</v>
      </c>
      <c r="M12" s="122">
        <f>SUM(Table57[[#This Row],[QUALIFICATION  ]:[FINALS  ]])</f>
        <v>65</v>
      </c>
      <c r="N12" s="28"/>
      <c r="O12" s="111"/>
    </row>
    <row r="13" spans="1:15" x14ac:dyDescent="0.2">
      <c r="A13" s="27">
        <v>9</v>
      </c>
      <c r="B13" s="27" t="s">
        <v>67</v>
      </c>
      <c r="C13" s="118" t="s">
        <v>61</v>
      </c>
      <c r="D13" s="119">
        <f>Table57[[#This Row],[RESULTS]]+Table57[[#This Row],[RESULTS  ]]+Table57[[#This Row],[RESULTS ]]</f>
        <v>112.5</v>
      </c>
      <c r="E13" s="125">
        <v>4</v>
      </c>
      <c r="F13" s="32">
        <v>54</v>
      </c>
      <c r="G13" s="122">
        <f>SUM(Table57[[#This Row],[QUALIFICATION]:[FINALS]])</f>
        <v>58</v>
      </c>
      <c r="H13" s="120"/>
      <c r="I13" s="121"/>
      <c r="J13" s="122"/>
      <c r="K13" s="120">
        <v>0.5</v>
      </c>
      <c r="L13" s="121">
        <v>54</v>
      </c>
      <c r="M13" s="122">
        <f>SUM(Table57[[#This Row],[QUALIFICATION  ]:[FINALS  ]])</f>
        <v>54.5</v>
      </c>
      <c r="N13" s="28"/>
      <c r="O13" s="111"/>
    </row>
    <row r="14" spans="1:15" x14ac:dyDescent="0.2">
      <c r="A14" s="27">
        <v>10</v>
      </c>
      <c r="B14" s="27"/>
      <c r="C14" s="118" t="s">
        <v>148</v>
      </c>
      <c r="D14" s="119">
        <f>Table57[[#This Row],[RESULTS]]+Table57[[#This Row],[RESULTS  ]]+Table57[[#This Row],[RESULTS ]]</f>
        <v>110</v>
      </c>
      <c r="E14" s="120"/>
      <c r="F14" s="121"/>
      <c r="G14" s="122"/>
      <c r="H14" s="120">
        <v>10</v>
      </c>
      <c r="I14" s="121">
        <v>100</v>
      </c>
      <c r="J14" s="122">
        <f>Table57[[#This Row],[FINALS ]]+Table57[[#This Row],[QUALIFICATION ]]</f>
        <v>110</v>
      </c>
      <c r="K14" s="120"/>
      <c r="L14" s="121"/>
      <c r="M14" s="122"/>
      <c r="N14" s="111"/>
      <c r="O14" s="111"/>
    </row>
    <row r="15" spans="1:15" x14ac:dyDescent="0.2">
      <c r="A15" s="27">
        <v>11</v>
      </c>
      <c r="B15" s="27" t="s">
        <v>71</v>
      </c>
      <c r="C15" s="118" t="s">
        <v>70</v>
      </c>
      <c r="D15" s="119">
        <f>Table57[[#This Row],[RESULTS]]+Table57[[#This Row],[RESULTS  ]]+Table57[[#This Row],[RESULTS ]]</f>
        <v>99.5</v>
      </c>
      <c r="E15" s="120">
        <v>6</v>
      </c>
      <c r="F15" s="121">
        <v>69</v>
      </c>
      <c r="G15" s="122">
        <f>SUM(Table57[[#This Row],[QUALIFICATION]:[FINALS]])</f>
        <v>75</v>
      </c>
      <c r="H15" s="120"/>
      <c r="I15" s="121"/>
      <c r="J15" s="122"/>
      <c r="K15" s="120">
        <v>0.5</v>
      </c>
      <c r="L15" s="121">
        <v>24</v>
      </c>
      <c r="M15" s="122">
        <f>SUM(Table57[[#This Row],[QUALIFICATION  ]:[FINALS  ]])</f>
        <v>24.5</v>
      </c>
      <c r="N15" s="111"/>
      <c r="O15" s="111"/>
    </row>
    <row r="16" spans="1:15" x14ac:dyDescent="0.2">
      <c r="A16" s="27">
        <v>12</v>
      </c>
      <c r="B16" s="27" t="s">
        <v>112</v>
      </c>
      <c r="C16" s="118" t="s">
        <v>113</v>
      </c>
      <c r="D16" s="119">
        <f>Table57[[#This Row],[RESULTS]]+Table57[[#This Row],[RESULTS  ]]+Table57[[#This Row],[RESULTS ]]</f>
        <v>82</v>
      </c>
      <c r="E16" s="125">
        <v>2</v>
      </c>
      <c r="F16" s="32">
        <v>54</v>
      </c>
      <c r="G16" s="122">
        <f>SUM(Table57[[#This Row],[QUALIFICATION]:[FINALS]])</f>
        <v>56</v>
      </c>
      <c r="H16" s="120">
        <v>2</v>
      </c>
      <c r="I16" s="121">
        <v>24</v>
      </c>
      <c r="J16" s="122">
        <f>Table57[[#This Row],[FINALS ]]+Table57[[#This Row],[QUALIFICATION ]]</f>
        <v>26</v>
      </c>
      <c r="K16" s="120"/>
      <c r="L16" s="121"/>
      <c r="M16" s="122"/>
    </row>
    <row r="17" spans="1:13" x14ac:dyDescent="0.2">
      <c r="A17" s="27">
        <v>13</v>
      </c>
      <c r="B17" s="27" t="s">
        <v>121</v>
      </c>
      <c r="C17" s="118" t="s">
        <v>154</v>
      </c>
      <c r="D17" s="119">
        <f>Table57[[#This Row],[RESULTS]]+Table57[[#This Row],[RESULTS  ]]+Table57[[#This Row],[RESULTS ]]</f>
        <v>64</v>
      </c>
      <c r="E17" s="125">
        <v>3</v>
      </c>
      <c r="F17" s="32">
        <v>61</v>
      </c>
      <c r="G17" s="122">
        <f>SUM(Table57[[#This Row],[QUALIFICATION]:[FINALS]])</f>
        <v>64</v>
      </c>
      <c r="H17" s="120"/>
      <c r="I17" s="121"/>
      <c r="J17" s="122"/>
      <c r="K17" s="120"/>
      <c r="L17" s="121"/>
      <c r="M17" s="122"/>
    </row>
    <row r="18" spans="1:13" x14ac:dyDescent="0.2">
      <c r="A18" s="27">
        <v>14</v>
      </c>
      <c r="B18" s="27" t="s">
        <v>19</v>
      </c>
      <c r="C18" s="118" t="s">
        <v>63</v>
      </c>
      <c r="D18" s="119">
        <f>Table57[[#This Row],[RESULTS]]+Table57[[#This Row],[RESULTS  ]]+Table57[[#This Row],[RESULTS ]]</f>
        <v>57</v>
      </c>
      <c r="E18" s="120">
        <v>3</v>
      </c>
      <c r="F18" s="121">
        <v>54</v>
      </c>
      <c r="G18" s="122">
        <f>SUM(Table57[[#This Row],[QUALIFICATION]:[FINALS]])</f>
        <v>57</v>
      </c>
      <c r="H18" s="120"/>
      <c r="I18" s="121"/>
      <c r="J18" s="122"/>
      <c r="K18" s="120"/>
      <c r="L18" s="121"/>
      <c r="M18" s="122"/>
    </row>
    <row r="19" spans="1:13" x14ac:dyDescent="0.2">
      <c r="A19" s="27">
        <v>15</v>
      </c>
      <c r="B19" s="27" t="s">
        <v>69</v>
      </c>
      <c r="C19" s="118" t="s">
        <v>49</v>
      </c>
      <c r="D19" s="119">
        <f>Table57[[#This Row],[RESULTS]]+Table57[[#This Row],[RESULTS  ]]+Table57[[#This Row],[RESULTS ]]</f>
        <v>56</v>
      </c>
      <c r="E19" s="125">
        <v>2</v>
      </c>
      <c r="F19" s="32">
        <v>54</v>
      </c>
      <c r="G19" s="126">
        <f>SUM(Table57[[#This Row],[QUALIFICATION]:[FINALS]])</f>
        <v>56</v>
      </c>
      <c r="H19" s="131"/>
      <c r="I19" s="132"/>
      <c r="J19" s="126"/>
      <c r="K19" s="120"/>
      <c r="L19" s="121"/>
      <c r="M19" s="127"/>
    </row>
    <row r="20" spans="1:13" x14ac:dyDescent="0.2">
      <c r="A20" s="27">
        <v>16</v>
      </c>
      <c r="B20" s="27"/>
      <c r="C20" s="118" t="s">
        <v>59</v>
      </c>
      <c r="D20" s="119">
        <f>Table57[[#This Row],[RESULTS]]+Table57[[#This Row],[RESULTS  ]]+Table57[[#This Row],[RESULTS ]]</f>
        <v>54.5</v>
      </c>
      <c r="E20" s="125"/>
      <c r="F20" s="32"/>
      <c r="G20" s="126"/>
      <c r="H20" s="131">
        <v>0.5</v>
      </c>
      <c r="I20" s="132">
        <v>54</v>
      </c>
      <c r="J20" s="126">
        <f>Table57[[#This Row],[FINALS ]]+Table57[[#This Row],[QUALIFICATION ]]</f>
        <v>54.5</v>
      </c>
      <c r="K20" s="120"/>
      <c r="L20" s="121"/>
      <c r="M20" s="127"/>
    </row>
    <row r="21" spans="1:13" x14ac:dyDescent="0.2">
      <c r="A21" s="27">
        <v>17</v>
      </c>
      <c r="B21" s="27"/>
      <c r="C21" s="118" t="s">
        <v>149</v>
      </c>
      <c r="D21" s="119">
        <f>Table57[[#This Row],[RESULTS]]+Table57[[#This Row],[RESULTS  ]]+Table57[[#This Row],[RESULTS ]]</f>
        <v>25</v>
      </c>
      <c r="E21" s="125"/>
      <c r="F21" s="32"/>
      <c r="G21" s="126"/>
      <c r="H21" s="131">
        <v>1</v>
      </c>
      <c r="I21" s="132">
        <v>24</v>
      </c>
      <c r="J21" s="126">
        <f>Table57[[#This Row],[FINALS ]]+Table57[[#This Row],[QUALIFICATION ]]</f>
        <v>25</v>
      </c>
      <c r="K21" s="120"/>
      <c r="L21" s="121"/>
      <c r="M21" s="127"/>
    </row>
    <row r="22" spans="1:13" x14ac:dyDescent="0.2">
      <c r="A22" s="27">
        <v>18</v>
      </c>
      <c r="B22" s="27" t="s">
        <v>73</v>
      </c>
      <c r="C22" s="118" t="s">
        <v>58</v>
      </c>
      <c r="D22" s="119">
        <f>Table57[[#This Row],[RESULTS]]+Table57[[#This Row],[RESULTS  ]]+Table57[[#This Row],[RESULTS ]]</f>
        <v>24.5</v>
      </c>
      <c r="E22" s="125">
        <v>0</v>
      </c>
      <c r="F22" s="32">
        <v>0</v>
      </c>
      <c r="G22" s="126">
        <f>SUM(Table57[[#This Row],[QUALIFICATION]:[FINALS]])</f>
        <v>0</v>
      </c>
      <c r="H22" s="131"/>
      <c r="I22" s="132"/>
      <c r="J22" s="126"/>
      <c r="K22" s="120">
        <v>0.5</v>
      </c>
      <c r="L22" s="121">
        <v>24</v>
      </c>
      <c r="M22" s="127">
        <f>SUM(Table57[[#This Row],[QUALIFICATION  ]:[FINALS  ]])</f>
        <v>24.5</v>
      </c>
    </row>
    <row r="23" spans="1:13" x14ac:dyDescent="0.2">
      <c r="A23" s="27">
        <v>19</v>
      </c>
      <c r="B23" s="27" t="s">
        <v>82</v>
      </c>
      <c r="C23" s="118" t="s">
        <v>76</v>
      </c>
      <c r="D23" s="119">
        <f>Table57[[#This Row],[RESULTS]]+Table57[[#This Row],[RESULTS  ]]+Table57[[#This Row],[RESULTS ]]</f>
        <v>0.25</v>
      </c>
      <c r="E23" s="120"/>
      <c r="F23" s="121"/>
      <c r="G23" s="122"/>
      <c r="H23" s="120"/>
      <c r="I23" s="121"/>
      <c r="J23" s="122"/>
      <c r="K23" s="120">
        <v>0.25</v>
      </c>
      <c r="L23" s="121">
        <v>0</v>
      </c>
      <c r="M23" s="122">
        <f>SUM(Table57[[#This Row],[QUALIFICATION  ]:[FINALS  ]])</f>
        <v>0.25</v>
      </c>
    </row>
    <row r="24" spans="1:13" x14ac:dyDescent="0.2">
      <c r="A24" s="27">
        <v>20</v>
      </c>
      <c r="B24" s="27" t="s">
        <v>125</v>
      </c>
      <c r="C24" s="118" t="s">
        <v>126</v>
      </c>
      <c r="D24" s="119">
        <f>Table57[[#This Row],[RESULTS]]+Table57[[#This Row],[RESULTS  ]]+Table57[[#This Row],[RESULTS ]]</f>
        <v>0</v>
      </c>
      <c r="E24" s="125">
        <v>0</v>
      </c>
      <c r="F24" s="32">
        <v>0</v>
      </c>
      <c r="G24" s="126">
        <f>SUM(Table57[[#This Row],[QUALIFICATION]:[FINALS]])</f>
        <v>0</v>
      </c>
      <c r="H24" s="131"/>
      <c r="I24" s="132"/>
      <c r="J24" s="126"/>
      <c r="K24" s="120"/>
      <c r="L24" s="121"/>
      <c r="M24" s="127"/>
    </row>
    <row r="25" spans="1:13" x14ac:dyDescent="0.2">
      <c r="A25" s="27">
        <v>21</v>
      </c>
      <c r="B25" s="27"/>
      <c r="C25" s="118" t="s">
        <v>150</v>
      </c>
      <c r="D25" s="119">
        <f>Table57[[#This Row],[RESULTS]]+Table57[[#This Row],[RESULTS  ]]+Table57[[#This Row],[RESULTS ]]</f>
        <v>0</v>
      </c>
      <c r="E25" s="125"/>
      <c r="F25" s="32"/>
      <c r="G25" s="126"/>
      <c r="H25" s="131">
        <v>0</v>
      </c>
      <c r="I25" s="132">
        <v>0</v>
      </c>
      <c r="J25" s="126">
        <f>Table57[[#This Row],[FINALS ]]+Table57[[#This Row],[QUALIFICATION ]]</f>
        <v>0</v>
      </c>
      <c r="K25" s="120"/>
      <c r="L25" s="121"/>
      <c r="M25" s="127"/>
    </row>
    <row r="26" spans="1:13" x14ac:dyDescent="0.2">
      <c r="A26" s="27">
        <v>22</v>
      </c>
      <c r="B26" s="27"/>
      <c r="C26" s="118" t="s">
        <v>151</v>
      </c>
      <c r="D26" s="119">
        <f>Table57[[#This Row],[RESULTS]]+Table57[[#This Row],[RESULTS  ]]+Table57[[#This Row],[RESULTS ]]</f>
        <v>0</v>
      </c>
      <c r="E26" s="125"/>
      <c r="F26" s="32"/>
      <c r="G26" s="126"/>
      <c r="H26" s="131">
        <v>0</v>
      </c>
      <c r="I26" s="132">
        <v>0</v>
      </c>
      <c r="J26" s="126">
        <f>Table57[[#This Row],[FINALS ]]+Table57[[#This Row],[QUALIFICATION ]]</f>
        <v>0</v>
      </c>
      <c r="K26" s="120"/>
      <c r="L26" s="121"/>
      <c r="M26" s="127"/>
    </row>
    <row r="27" spans="1:13" x14ac:dyDescent="0.2">
      <c r="A27" s="27">
        <v>23</v>
      </c>
      <c r="B27" s="27"/>
      <c r="C27" s="118" t="s">
        <v>152</v>
      </c>
      <c r="D27" s="119">
        <f>Table57[[#This Row],[RESULTS]]+Table57[[#This Row],[RESULTS  ]]+Table57[[#This Row],[RESULTS ]]</f>
        <v>0</v>
      </c>
      <c r="E27" s="125"/>
      <c r="F27" s="32"/>
      <c r="G27" s="122"/>
      <c r="H27" s="120">
        <v>0</v>
      </c>
      <c r="I27" s="121">
        <v>0</v>
      </c>
      <c r="J27" s="122">
        <f>Table57[[#This Row],[FINALS ]]+Table57[[#This Row],[QUALIFICATION ]]</f>
        <v>0</v>
      </c>
      <c r="K27" s="120"/>
      <c r="L27" s="121"/>
      <c r="M27" s="122"/>
    </row>
    <row r="28" spans="1:13" x14ac:dyDescent="0.2">
      <c r="A28" s="27">
        <v>24</v>
      </c>
      <c r="B28" s="27"/>
      <c r="C28" s="118" t="s">
        <v>153</v>
      </c>
      <c r="D28" s="119">
        <f>Table57[[#This Row],[RESULTS]]+Table57[[#This Row],[RESULTS  ]]+Table57[[#This Row],[RESULTS ]]</f>
        <v>0</v>
      </c>
      <c r="E28" s="120"/>
      <c r="F28" s="121"/>
      <c r="G28" s="122"/>
      <c r="H28" s="120">
        <v>0</v>
      </c>
      <c r="I28" s="121">
        <v>0</v>
      </c>
      <c r="J28" s="122">
        <f>Table57[[#This Row],[FINALS ]]+Table57[[#This Row],[QUALIFICATION ]]</f>
        <v>0</v>
      </c>
      <c r="K28" s="120"/>
      <c r="L28" s="121"/>
      <c r="M28" s="122"/>
    </row>
    <row r="29" spans="1:13" x14ac:dyDescent="0.2">
      <c r="D29" s="119"/>
    </row>
    <row r="34" spans="5:11" x14ac:dyDescent="0.2">
      <c r="E34" s="1"/>
      <c r="K34" s="1"/>
    </row>
    <row r="35" spans="5:11" x14ac:dyDescent="0.2">
      <c r="E35" s="1"/>
      <c r="K35" s="1"/>
    </row>
  </sheetData>
  <mergeCells count="6">
    <mergeCell ref="E2:G2"/>
    <mergeCell ref="H2:J2"/>
    <mergeCell ref="K2:M2"/>
    <mergeCell ref="E3:G3"/>
    <mergeCell ref="H3:J3"/>
    <mergeCell ref="K3:M3"/>
  </mergeCells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0BB5E-6F9A-1A45-BD73-A281AAF629E6}">
  <dimension ref="A2:O14"/>
  <sheetViews>
    <sheetView tabSelected="1" workbookViewId="0">
      <selection activeCell="F16" sqref="F16"/>
    </sheetView>
  </sheetViews>
  <sheetFormatPr baseColWidth="10" defaultColWidth="8.83203125" defaultRowHeight="15" x14ac:dyDescent="0.2"/>
  <cols>
    <col min="2" max="2" width="30" customWidth="1"/>
    <col min="3" max="3" width="9.83203125" style="86" customWidth="1"/>
    <col min="4" max="4" width="22.83203125" style="161" customWidth="1"/>
    <col min="5" max="5" width="9.5" customWidth="1"/>
    <col min="12" max="12" width="16.1640625" bestFit="1" customWidth="1"/>
  </cols>
  <sheetData>
    <row r="2" spans="1:15" ht="34" x14ac:dyDescent="0.4">
      <c r="A2" s="156"/>
      <c r="B2" s="157" t="s">
        <v>155</v>
      </c>
      <c r="C2" s="158"/>
      <c r="D2" s="159"/>
      <c r="E2" s="156"/>
      <c r="F2" s="156"/>
      <c r="G2" s="156"/>
      <c r="H2" s="156"/>
      <c r="I2" s="156"/>
      <c r="J2" s="156"/>
      <c r="K2" s="156"/>
      <c r="L2" s="160"/>
      <c r="M2" s="160"/>
      <c r="N2" s="160"/>
      <c r="O2" s="160"/>
    </row>
    <row r="3" spans="1:15" ht="16" thickBot="1" x14ac:dyDescent="0.25"/>
    <row r="4" spans="1:15" ht="16" thickBot="1" x14ac:dyDescent="0.25">
      <c r="A4" s="162" t="s">
        <v>159</v>
      </c>
      <c r="B4" s="163" t="s">
        <v>160</v>
      </c>
      <c r="C4" s="164" t="s">
        <v>28</v>
      </c>
      <c r="D4" s="165" t="s">
        <v>29</v>
      </c>
      <c r="E4" s="164" t="s">
        <v>161</v>
      </c>
      <c r="F4" s="166" t="s">
        <v>162</v>
      </c>
      <c r="G4" s="166" t="s">
        <v>163</v>
      </c>
      <c r="H4" s="166" t="s">
        <v>164</v>
      </c>
      <c r="I4" s="166" t="s">
        <v>165</v>
      </c>
      <c r="J4" s="166" t="s">
        <v>166</v>
      </c>
      <c r="K4" s="167" t="s">
        <v>167</v>
      </c>
      <c r="L4" s="168" t="s">
        <v>41</v>
      </c>
    </row>
    <row r="5" spans="1:15" x14ac:dyDescent="0.2">
      <c r="A5" s="169">
        <v>1</v>
      </c>
      <c r="B5" s="170" t="s">
        <v>156</v>
      </c>
      <c r="C5" s="171" t="s">
        <v>20</v>
      </c>
      <c r="D5" s="172" t="s">
        <v>22</v>
      </c>
      <c r="E5" s="173" t="s">
        <v>158</v>
      </c>
      <c r="F5" s="174">
        <v>112</v>
      </c>
      <c r="G5" s="175">
        <v>67</v>
      </c>
      <c r="H5" s="175">
        <v>103</v>
      </c>
      <c r="I5" s="176"/>
      <c r="J5" s="176"/>
      <c r="K5" s="176"/>
      <c r="L5" s="177">
        <f>SUM(F9:K9)</f>
        <v>563</v>
      </c>
    </row>
    <row r="6" spans="1:15" x14ac:dyDescent="0.2">
      <c r="A6" s="178"/>
      <c r="B6" s="179"/>
      <c r="C6" s="171" t="s">
        <v>91</v>
      </c>
      <c r="D6" s="172" t="s">
        <v>51</v>
      </c>
      <c r="E6" s="173" t="s">
        <v>158</v>
      </c>
      <c r="F6" s="174">
        <v>96</v>
      </c>
      <c r="G6" s="174">
        <v>96</v>
      </c>
      <c r="H6" s="174">
        <v>89</v>
      </c>
      <c r="I6" s="180"/>
      <c r="J6" s="180"/>
      <c r="K6" s="180"/>
      <c r="L6" s="177"/>
    </row>
    <row r="7" spans="1:15" x14ac:dyDescent="0.2">
      <c r="A7" s="181"/>
      <c r="B7" s="182"/>
      <c r="C7" s="171"/>
      <c r="D7" s="183"/>
      <c r="E7" s="173"/>
      <c r="F7" s="180"/>
      <c r="G7" s="180"/>
      <c r="H7" s="180"/>
      <c r="I7" s="180"/>
      <c r="J7" s="180"/>
      <c r="K7" s="180"/>
      <c r="L7" s="184"/>
    </row>
    <row r="8" spans="1:15" x14ac:dyDescent="0.2">
      <c r="A8" s="185"/>
      <c r="B8" s="186"/>
      <c r="C8" s="171"/>
      <c r="D8" s="187"/>
      <c r="E8" s="173"/>
      <c r="F8" s="180"/>
      <c r="G8" s="180"/>
      <c r="H8" s="180"/>
      <c r="I8" s="180"/>
      <c r="J8" s="180"/>
      <c r="K8" s="180"/>
      <c r="L8" s="188"/>
    </row>
    <row r="9" spans="1:15" ht="16" thickBot="1" x14ac:dyDescent="0.25">
      <c r="A9" s="189"/>
      <c r="B9" s="190"/>
      <c r="C9" s="191"/>
      <c r="D9" s="192"/>
      <c r="E9" s="192"/>
      <c r="F9" s="193">
        <f>F5+F6</f>
        <v>208</v>
      </c>
      <c r="G9" s="193">
        <f>G5+G6</f>
        <v>163</v>
      </c>
      <c r="H9" s="193">
        <f>H5+H6</f>
        <v>192</v>
      </c>
      <c r="I9" s="193"/>
      <c r="J9" s="193"/>
      <c r="K9" s="193"/>
      <c r="L9" s="194"/>
    </row>
    <row r="10" spans="1:15" x14ac:dyDescent="0.2">
      <c r="A10" s="169">
        <v>1</v>
      </c>
      <c r="B10" s="170" t="s">
        <v>157</v>
      </c>
      <c r="C10" s="171" t="s">
        <v>19</v>
      </c>
      <c r="D10" s="172" t="s">
        <v>63</v>
      </c>
      <c r="E10" s="173" t="s">
        <v>158</v>
      </c>
      <c r="F10" s="174">
        <v>57</v>
      </c>
      <c r="G10" s="175"/>
      <c r="H10" s="175"/>
      <c r="I10" s="176"/>
      <c r="J10" s="176"/>
      <c r="K10" s="176"/>
      <c r="L10" s="177">
        <f>SUM(F14:K14)</f>
        <v>190.5</v>
      </c>
    </row>
    <row r="11" spans="1:15" x14ac:dyDescent="0.2">
      <c r="A11" s="178"/>
      <c r="B11" s="179"/>
      <c r="C11" s="171" t="s">
        <v>23</v>
      </c>
      <c r="D11" s="172" t="s">
        <v>68</v>
      </c>
      <c r="E11" s="173" t="s">
        <v>158</v>
      </c>
      <c r="F11" s="174">
        <v>0</v>
      </c>
      <c r="G11" s="174">
        <v>79</v>
      </c>
      <c r="H11" s="174">
        <v>54.5</v>
      </c>
      <c r="I11" s="180"/>
      <c r="J11" s="180"/>
      <c r="K11" s="180"/>
      <c r="L11" s="177"/>
    </row>
    <row r="12" spans="1:15" x14ac:dyDescent="0.2">
      <c r="A12" s="181"/>
      <c r="B12" s="182"/>
      <c r="C12" s="171"/>
      <c r="D12" s="183"/>
      <c r="E12" s="173"/>
      <c r="F12" s="180"/>
      <c r="G12" s="180"/>
      <c r="H12" s="180"/>
      <c r="I12" s="180"/>
      <c r="J12" s="180"/>
      <c r="K12" s="180"/>
      <c r="L12" s="184"/>
    </row>
    <row r="13" spans="1:15" x14ac:dyDescent="0.2">
      <c r="A13" s="185"/>
      <c r="B13" s="186"/>
      <c r="C13" s="171"/>
      <c r="D13" s="187"/>
      <c r="E13" s="173"/>
      <c r="F13" s="180"/>
      <c r="G13" s="180"/>
      <c r="H13" s="180"/>
      <c r="I13" s="180"/>
      <c r="J13" s="180"/>
      <c r="K13" s="180"/>
      <c r="L13" s="188"/>
    </row>
    <row r="14" spans="1:15" ht="16" thickBot="1" x14ac:dyDescent="0.25">
      <c r="A14" s="189"/>
      <c r="B14" s="190"/>
      <c r="C14" s="191"/>
      <c r="D14" s="192"/>
      <c r="E14" s="192"/>
      <c r="F14" s="193">
        <f>F10+F11</f>
        <v>57</v>
      </c>
      <c r="G14" s="193">
        <f>G10+G11</f>
        <v>79</v>
      </c>
      <c r="H14" s="193">
        <f>H10+H11</f>
        <v>54.5</v>
      </c>
      <c r="I14" s="193"/>
      <c r="J14" s="193"/>
      <c r="K14" s="193"/>
      <c r="L14" s="194"/>
    </row>
  </sheetData>
  <mergeCells count="6">
    <mergeCell ref="A5:A9"/>
    <mergeCell ref="B5:B9"/>
    <mergeCell ref="L5:L9"/>
    <mergeCell ref="A10:A14"/>
    <mergeCell ref="B10:B14"/>
    <mergeCell ref="L10:L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1504C-9B02-E44E-BB73-68E4F70CC8B1}">
  <dimension ref="A1:H21"/>
  <sheetViews>
    <sheetView workbookViewId="0">
      <selection activeCell="B7" sqref="B7"/>
    </sheetView>
  </sheetViews>
  <sheetFormatPr baseColWidth="10" defaultColWidth="8.83203125" defaultRowHeight="15" x14ac:dyDescent="0.2"/>
  <cols>
    <col min="1" max="1" width="8.83203125" style="1"/>
    <col min="2" max="2" width="12" style="84" customWidth="1"/>
    <col min="3" max="3" width="27" style="1" customWidth="1"/>
    <col min="4" max="5" width="13.33203125" style="84" customWidth="1"/>
    <col min="6" max="6" width="13.33203125" style="1" customWidth="1"/>
    <col min="7" max="16384" width="8.83203125" style="1"/>
  </cols>
  <sheetData>
    <row r="1" spans="1:8" ht="7" customHeight="1" x14ac:dyDescent="0.2"/>
    <row r="2" spans="1:8" ht="17" x14ac:dyDescent="0.2">
      <c r="A2" s="27"/>
      <c r="B2" s="27"/>
      <c r="C2" s="110" t="s">
        <v>140</v>
      </c>
      <c r="D2" s="145" t="s">
        <v>139</v>
      </c>
      <c r="E2" s="146"/>
      <c r="F2" s="147"/>
      <c r="G2" s="28"/>
      <c r="H2" s="111"/>
    </row>
    <row r="3" spans="1:8" s="8" customFormat="1" ht="30" customHeight="1" x14ac:dyDescent="0.2">
      <c r="A3" s="27" t="s">
        <v>0</v>
      </c>
      <c r="B3" s="27" t="s">
        <v>130</v>
      </c>
      <c r="C3" s="27" t="s">
        <v>29</v>
      </c>
      <c r="D3" s="113" t="s">
        <v>25</v>
      </c>
      <c r="E3" s="114" t="s">
        <v>131</v>
      </c>
      <c r="F3" s="115" t="s">
        <v>132</v>
      </c>
      <c r="G3" s="116"/>
      <c r="H3" s="117"/>
    </row>
    <row r="4" spans="1:8" x14ac:dyDescent="0.2">
      <c r="A4" s="27">
        <v>1</v>
      </c>
      <c r="B4" s="27" t="s">
        <v>91</v>
      </c>
      <c r="C4" s="118" t="s">
        <v>51</v>
      </c>
      <c r="D4" s="125">
        <v>1</v>
      </c>
      <c r="E4" s="32">
        <v>88</v>
      </c>
      <c r="F4" s="122">
        <f>SUM(Table568[[#This Row],[QUALIFICATION]:[FINALS]])</f>
        <v>89</v>
      </c>
      <c r="G4" s="28"/>
      <c r="H4" s="111"/>
    </row>
    <row r="5" spans="1:8" x14ac:dyDescent="0.2">
      <c r="A5" s="27">
        <v>2</v>
      </c>
      <c r="B5" s="27" t="s">
        <v>90</v>
      </c>
      <c r="C5" s="118" t="s">
        <v>48</v>
      </c>
      <c r="D5" s="125">
        <v>6</v>
      </c>
      <c r="E5" s="32">
        <v>78</v>
      </c>
      <c r="F5" s="122">
        <f>SUM(Table568[[#This Row],[QUALIFICATION]:[FINALS]])</f>
        <v>84</v>
      </c>
      <c r="G5" s="28"/>
      <c r="H5" s="111"/>
    </row>
    <row r="6" spans="1:8" x14ac:dyDescent="0.2">
      <c r="A6" s="27">
        <v>3</v>
      </c>
      <c r="B6" s="27" t="s">
        <v>94</v>
      </c>
      <c r="C6" s="118" t="s">
        <v>52</v>
      </c>
      <c r="D6" s="120">
        <v>4</v>
      </c>
      <c r="E6" s="121">
        <v>61</v>
      </c>
      <c r="F6" s="122">
        <f>SUM(Table568[[#This Row],[QUALIFICATION]:[FINALS]])</f>
        <v>65</v>
      </c>
      <c r="G6" s="28"/>
      <c r="H6" s="111"/>
    </row>
    <row r="7" spans="1:8" x14ac:dyDescent="0.2">
      <c r="A7" s="27">
        <v>4</v>
      </c>
      <c r="B7" s="27" t="s">
        <v>93</v>
      </c>
      <c r="C7" s="118" t="s">
        <v>54</v>
      </c>
      <c r="D7" s="120">
        <v>2</v>
      </c>
      <c r="E7" s="121">
        <v>61</v>
      </c>
      <c r="F7" s="122">
        <f>SUM(Table568[[#This Row],[QUALIFICATION]:[FINALS]])</f>
        <v>63</v>
      </c>
      <c r="G7" s="28"/>
      <c r="H7" s="111"/>
    </row>
    <row r="8" spans="1:8" x14ac:dyDescent="0.2">
      <c r="A8" s="27">
        <v>5</v>
      </c>
      <c r="B8" s="27" t="s">
        <v>86</v>
      </c>
      <c r="C8" s="118" t="s">
        <v>97</v>
      </c>
      <c r="D8" s="120">
        <v>4</v>
      </c>
      <c r="E8" s="121">
        <v>54</v>
      </c>
      <c r="F8" s="122">
        <f>SUM(Table568[[#This Row],[QUALIFICATION]:[FINALS]])</f>
        <v>58</v>
      </c>
      <c r="G8" s="111"/>
      <c r="H8" s="111"/>
    </row>
    <row r="9" spans="1:8" x14ac:dyDescent="0.2">
      <c r="A9" s="27">
        <v>6</v>
      </c>
      <c r="B9" s="27" t="s">
        <v>84</v>
      </c>
      <c r="C9" s="118" t="s">
        <v>64</v>
      </c>
      <c r="D9" s="125">
        <v>0.5</v>
      </c>
      <c r="E9" s="32">
        <v>54</v>
      </c>
      <c r="F9" s="126">
        <f>SUM(Table568[[#This Row],[QUALIFICATION]:[FINALS]])</f>
        <v>54.5</v>
      </c>
    </row>
    <row r="10" spans="1:8" x14ac:dyDescent="0.2">
      <c r="A10" s="27">
        <v>7</v>
      </c>
      <c r="B10" s="27" t="s">
        <v>85</v>
      </c>
      <c r="C10" s="118" t="s">
        <v>55</v>
      </c>
      <c r="D10" s="125">
        <v>0.5</v>
      </c>
      <c r="E10" s="32">
        <v>54</v>
      </c>
      <c r="F10" s="126">
        <f>SUM(Table568[[#This Row],[QUALIFICATION]:[FINALS]])</f>
        <v>54.5</v>
      </c>
    </row>
    <row r="11" spans="1:8" x14ac:dyDescent="0.2">
      <c r="A11" s="27">
        <v>8</v>
      </c>
      <c r="B11" s="27" t="s">
        <v>88</v>
      </c>
      <c r="C11" s="118" t="s">
        <v>59</v>
      </c>
      <c r="D11" s="120">
        <v>1</v>
      </c>
      <c r="E11" s="121">
        <v>24</v>
      </c>
      <c r="F11" s="122">
        <f>SUM(Table568[[#This Row],[QUALIFICATION]:[FINALS]])</f>
        <v>25</v>
      </c>
    </row>
    <row r="12" spans="1:8" x14ac:dyDescent="0.2">
      <c r="A12" s="27">
        <v>9</v>
      </c>
      <c r="B12" s="27" t="s">
        <v>95</v>
      </c>
      <c r="C12" s="118" t="s">
        <v>65</v>
      </c>
      <c r="D12" s="120">
        <v>0.5</v>
      </c>
      <c r="E12" s="121">
        <v>24</v>
      </c>
      <c r="F12" s="122">
        <f>SUM(Table568[[#This Row],[QUALIFICATION]:[FINALS]])</f>
        <v>24.5</v>
      </c>
    </row>
    <row r="13" spans="1:8" x14ac:dyDescent="0.2">
      <c r="A13" s="27">
        <v>10</v>
      </c>
      <c r="B13" s="27" t="s">
        <v>89</v>
      </c>
      <c r="C13" s="118" t="s">
        <v>50</v>
      </c>
      <c r="D13" s="125">
        <v>0.5</v>
      </c>
      <c r="E13" s="32">
        <v>24</v>
      </c>
      <c r="F13" s="126">
        <f>SUM(Table568[[#This Row],[QUALIFICATION]:[FINALS]])</f>
        <v>24.5</v>
      </c>
    </row>
    <row r="19" spans="4:5" x14ac:dyDescent="0.2">
      <c r="D19" s="1"/>
    </row>
    <row r="20" spans="4:5" x14ac:dyDescent="0.2">
      <c r="D20" s="1"/>
    </row>
    <row r="21" spans="4:5" x14ac:dyDescent="0.2">
      <c r="E21" s="84" t="s">
        <v>106</v>
      </c>
    </row>
  </sheetData>
  <mergeCells count="1">
    <mergeCell ref="D2:F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DS</vt:lpstr>
      <vt:lpstr>QUALIFICATION</vt:lpstr>
      <vt:lpstr>QUALIFICATION_TOTAL</vt:lpstr>
      <vt:lpstr>TOP24</vt:lpstr>
      <vt:lpstr>TOTAL_PRO</vt:lpstr>
      <vt:lpstr>TOTAL_LIVONIA</vt:lpstr>
      <vt:lpstr>TOTAL_BALTIC</vt:lpstr>
      <vt:lpstr>TEAMS_BALTIC</vt:lpstr>
      <vt:lpstr>TOTAL_LT</vt:lpstr>
      <vt:lpstr>TOTAL_NEZ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Microsoft Office User</cp:lastModifiedBy>
  <cp:lastPrinted>2020-08-29T12:58:37Z</cp:lastPrinted>
  <dcterms:created xsi:type="dcterms:W3CDTF">2017-04-26T13:26:57Z</dcterms:created>
  <dcterms:modified xsi:type="dcterms:W3CDTF">2020-09-01T18:39:19Z</dcterms:modified>
</cp:coreProperties>
</file>