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930" activeTab="1"/>
  </bookViews>
  <sheets>
    <sheet name="TOTAL_LV" sheetId="25" r:id="rId1"/>
    <sheet name="TEAMSLV" sheetId="26" r:id="rId2"/>
  </sheets>
  <calcPr calcId="152511" refMode="R1C1"/>
</workbook>
</file>

<file path=xl/calcChain.xml><?xml version="1.0" encoding="utf-8"?>
<calcChain xmlns="http://schemas.openxmlformats.org/spreadsheetml/2006/main">
  <c r="K19" i="26" l="1"/>
  <c r="J19" i="26"/>
  <c r="I19" i="26"/>
  <c r="H19" i="26"/>
  <c r="G19" i="26"/>
  <c r="F19" i="26"/>
  <c r="L15" i="26" s="1"/>
  <c r="K9" i="26"/>
  <c r="K14" i="26"/>
  <c r="J14" i="26"/>
  <c r="I14" i="26"/>
  <c r="H14" i="26"/>
  <c r="G14" i="26"/>
  <c r="F14" i="26"/>
  <c r="J9" i="26"/>
  <c r="I9" i="26"/>
  <c r="H9" i="26"/>
  <c r="G9" i="26"/>
  <c r="F9" i="26"/>
  <c r="L5" i="26"/>
  <c r="H21" i="25"/>
  <c r="E21" i="25" s="1"/>
  <c r="Q20" i="25"/>
  <c r="K20" i="25"/>
  <c r="T19" i="25"/>
  <c r="Q19" i="25"/>
  <c r="H19" i="25"/>
  <c r="T18" i="25"/>
  <c r="N18" i="25"/>
  <c r="H18" i="25"/>
  <c r="E18" i="25" s="1"/>
  <c r="W17" i="25"/>
  <c r="T17" i="25"/>
  <c r="Q17" i="25"/>
  <c r="K17" i="25"/>
  <c r="W16" i="25"/>
  <c r="T16" i="25"/>
  <c r="Q16" i="25"/>
  <c r="K16" i="25"/>
  <c r="H16" i="25"/>
  <c r="T15" i="25"/>
  <c r="Q15" i="25"/>
  <c r="N15" i="25"/>
  <c r="K15" i="25"/>
  <c r="H15" i="25"/>
  <c r="T14" i="25"/>
  <c r="Q14" i="25"/>
  <c r="N14" i="25"/>
  <c r="K14" i="25"/>
  <c r="W13" i="25"/>
  <c r="T13" i="25"/>
  <c r="Q13" i="25"/>
  <c r="K13" i="25"/>
  <c r="W12" i="25"/>
  <c r="T12" i="25"/>
  <c r="Q12" i="25"/>
  <c r="K12" i="25"/>
  <c r="H12" i="25"/>
  <c r="W11" i="25"/>
  <c r="T11" i="25"/>
  <c r="Q11" i="25"/>
  <c r="N11" i="25"/>
  <c r="W10" i="25"/>
  <c r="T10" i="25"/>
  <c r="Q10" i="25"/>
  <c r="N10" i="25"/>
  <c r="K10" i="25"/>
  <c r="H10" i="25"/>
  <c r="W9" i="25"/>
  <c r="T9" i="25"/>
  <c r="Q9" i="25"/>
  <c r="N9" i="25"/>
  <c r="K9" i="25"/>
  <c r="H9" i="25"/>
  <c r="W8" i="25"/>
  <c r="T8" i="25"/>
  <c r="Q8" i="25"/>
  <c r="N8" i="25"/>
  <c r="K8" i="25"/>
  <c r="H8" i="25"/>
  <c r="W7" i="25"/>
  <c r="T7" i="25"/>
  <c r="Q7" i="25"/>
  <c r="N7" i="25"/>
  <c r="K7" i="25"/>
  <c r="H7" i="25"/>
  <c r="W6" i="25"/>
  <c r="T6" i="25"/>
  <c r="Q6" i="25"/>
  <c r="N6" i="25"/>
  <c r="K6" i="25"/>
  <c r="H6" i="25"/>
  <c r="W5" i="25"/>
  <c r="T5" i="25"/>
  <c r="Q5" i="25"/>
  <c r="N5" i="25"/>
  <c r="K5" i="25"/>
  <c r="H5" i="25"/>
  <c r="L10" i="26" l="1"/>
  <c r="E16" i="25"/>
  <c r="E15" i="25"/>
  <c r="E5" i="25"/>
  <c r="E12" i="25"/>
  <c r="E8" i="25"/>
  <c r="E20" i="25"/>
  <c r="E10" i="25"/>
  <c r="E13" i="25"/>
  <c r="E19" i="25"/>
  <c r="E14" i="25"/>
  <c r="E7" i="25"/>
  <c r="E11" i="25"/>
  <c r="E6" i="25"/>
  <c r="E9" i="25"/>
  <c r="E17" i="25"/>
</calcChain>
</file>

<file path=xl/sharedStrings.xml><?xml version="1.0" encoding="utf-8"?>
<sst xmlns="http://schemas.openxmlformats.org/spreadsheetml/2006/main" count="104" uniqueCount="86">
  <si>
    <t>KOPĀ</t>
  </si>
  <si>
    <t>DALĪBNIEKS</t>
  </si>
  <si>
    <t>KVALIFIKĀCIJA</t>
  </si>
  <si>
    <t>MĀRTIŅŠ BĒRZIŅŠ</t>
  </si>
  <si>
    <t>SEMI PRO KLASE</t>
  </si>
  <si>
    <t>LV32</t>
  </si>
  <si>
    <t>LV3</t>
  </si>
  <si>
    <t>LV27</t>
  </si>
  <si>
    <t>LV85</t>
  </si>
  <si>
    <t>LV25</t>
  </si>
  <si>
    <t>LV22</t>
  </si>
  <si>
    <t>LV17</t>
  </si>
  <si>
    <t>LV91</t>
  </si>
  <si>
    <t>LV26</t>
  </si>
  <si>
    <t>ANDRIS LIPARTS</t>
  </si>
  <si>
    <t>ALEKSANDRS MURAJS</t>
  </si>
  <si>
    <t>ANRIJS LUTERS</t>
  </si>
  <si>
    <t>EDGARS JENČS</t>
  </si>
  <si>
    <t>EDVARDS ŽODZIŅŠ</t>
  </si>
  <si>
    <t>MĀRIS HARTMANIS</t>
  </si>
  <si>
    <t>MICHAEL REILJAN</t>
  </si>
  <si>
    <t>REINIS RABĀCIS</t>
  </si>
  <si>
    <t>ROBERTS BĀRIŅŠ</t>
  </si>
  <si>
    <t>LV1</t>
  </si>
  <si>
    <t>LV13</t>
  </si>
  <si>
    <t>LV18</t>
  </si>
  <si>
    <t>LV33</t>
  </si>
  <si>
    <t>LV66</t>
  </si>
  <si>
    <t>SEMI PRO</t>
  </si>
  <si>
    <t>KOMANDA</t>
  </si>
  <si>
    <t>ARTŪRS FEDINS</t>
  </si>
  <si>
    <t>DMITRIJS FIROVS</t>
  </si>
  <si>
    <t>INGARS KRISTUTIS</t>
  </si>
  <si>
    <t>KRISTAPS KĀPIŅŠ</t>
  </si>
  <si>
    <t>EE83</t>
  </si>
  <si>
    <t>DĀVIDS JAUNĀKAIS</t>
  </si>
  <si>
    <t>LV133</t>
  </si>
  <si>
    <t>1.POSMS</t>
  </si>
  <si>
    <t>2.POSMS</t>
  </si>
  <si>
    <t>3.POSMS</t>
  </si>
  <si>
    <t>4.POSMS</t>
  </si>
  <si>
    <t>5.POSMS</t>
  </si>
  <si>
    <t>20.06.2020, BKSB, RĪGA</t>
  </si>
  <si>
    <t>25.07.2020, KARTODROMS "BLĀZMA", DAUGAVPILS</t>
  </si>
  <si>
    <t>08.08.2020, LaitseRallyPark, ESTONIA</t>
  </si>
  <si>
    <t>28.08-29.08.2020, BKSB, RĪGA</t>
  </si>
  <si>
    <t>12.09.2020, S/K 333, ROPAŽI</t>
  </si>
  <si>
    <t>NR.P.K.</t>
  </si>
  <si>
    <t>STARTA NR.</t>
  </si>
  <si>
    <t>VĀRDS, UZVĀRDS</t>
  </si>
  <si>
    <t>KVALIFIKĀCIJA
KAUSS</t>
  </si>
  <si>
    <t>FINĀLS</t>
  </si>
  <si>
    <t>KOPVĒRTĒJUMS</t>
  </si>
  <si>
    <t xml:space="preserve">KVALIFIKĀCIJA </t>
  </si>
  <si>
    <t xml:space="preserve">FINĀLS </t>
  </si>
  <si>
    <t xml:space="preserve">KOPVĒRTĒJUMS </t>
  </si>
  <si>
    <t xml:space="preserve">KVALIFIKĀCIJA  </t>
  </si>
  <si>
    <t xml:space="preserve">FINĀLS  </t>
  </si>
  <si>
    <t xml:space="preserve">KOPVĒRTĒJUMS  </t>
  </si>
  <si>
    <t xml:space="preserve">KVALIFIKĀCIJA   </t>
  </si>
  <si>
    <t xml:space="preserve">FINĀLS   </t>
  </si>
  <si>
    <t xml:space="preserve">KOPVĒRTĒJUMS   </t>
  </si>
  <si>
    <t xml:space="preserve">KVALIFIKĀCIJA    </t>
  </si>
  <si>
    <t xml:space="preserve">FINĀLS    </t>
  </si>
  <si>
    <t xml:space="preserve">KOPVĒRTĒJUMS    </t>
  </si>
  <si>
    <t>ELVIJS EIHVALS</t>
  </si>
  <si>
    <t>LV10</t>
  </si>
  <si>
    <t>ĢIRTS TREISNERS</t>
  </si>
  <si>
    <t xml:space="preserve">KVALIFIKĀCIJA     </t>
  </si>
  <si>
    <t xml:space="preserve">FINĀLS     </t>
  </si>
  <si>
    <t xml:space="preserve">KOPVĒRTĒJUMS     </t>
  </si>
  <si>
    <t>6.POSMS</t>
  </si>
  <si>
    <t>02.10-03.10.2020, BKSB, RĪGA</t>
  </si>
  <si>
    <t>LATVIJAS DRIFTA KAUSA KOMANDU IESKAITE SEMI PRO</t>
  </si>
  <si>
    <t>VIETA</t>
  </si>
  <si>
    <t>Klase</t>
  </si>
  <si>
    <t>1. posms</t>
  </si>
  <si>
    <t>2. posms</t>
  </si>
  <si>
    <t>3. posms</t>
  </si>
  <si>
    <t>4. posms</t>
  </si>
  <si>
    <t>5. posms</t>
  </si>
  <si>
    <t>6. posms</t>
  </si>
  <si>
    <t>TEAM VALVOLINE</t>
  </si>
  <si>
    <t>MOTORELPA</t>
  </si>
  <si>
    <t>MITAVA DRIFT</t>
  </si>
  <si>
    <t>LATVIJAS  DRIFTA KAUSS SEZONA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</si>
</sst>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0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left"/>
    </xf>
    <xf numFmtId="0" fontId="4" fillId="0" borderId="0" xfId="0" applyFont="1" applyBorder="1"/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1" fillId="0" borderId="0" xfId="0" applyFont="1" applyBorder="1" applyAlignment="1"/>
    <xf numFmtId="0" fontId="0" fillId="0" borderId="0" xfId="0" applyBorder="1"/>
    <xf numFmtId="0" fontId="0" fillId="0" borderId="0" xfId="0" applyAlignment="1"/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16" fillId="0" borderId="3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vertical="center"/>
    </xf>
    <xf numFmtId="0" fontId="16" fillId="0" borderId="1" xfId="3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center"/>
    </xf>
    <xf numFmtId="0" fontId="16" fillId="0" borderId="1" xfId="3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8" fillId="3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/>
    </xf>
    <xf numFmtId="0" fontId="5" fillId="0" borderId="32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8" fillId="4" borderId="4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/>
    </xf>
    <xf numFmtId="0" fontId="15" fillId="0" borderId="21" xfId="3" applyFont="1" applyFill="1" applyBorder="1" applyAlignment="1">
      <alignment horizontal="center" vertical="center"/>
    </xf>
    <xf numFmtId="0" fontId="15" fillId="0" borderId="23" xfId="3" applyFont="1" applyFill="1" applyBorder="1" applyAlignment="1">
      <alignment horizontal="center" vertical="center"/>
    </xf>
    <xf numFmtId="0" fontId="15" fillId="0" borderId="26" xfId="3" applyFont="1" applyFill="1" applyBorder="1" applyAlignment="1">
      <alignment horizontal="center" vertical="center"/>
    </xf>
    <xf numFmtId="0" fontId="15" fillId="0" borderId="29" xfId="3" applyFont="1" applyFill="1" applyBorder="1" applyAlignment="1">
      <alignment horizontal="center" vertical="center"/>
    </xf>
    <xf numFmtId="2" fontId="14" fillId="0" borderId="19" xfId="0" applyNumberFormat="1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center"/>
    </xf>
    <xf numFmtId="2" fontId="14" fillId="0" borderId="27" xfId="0" applyNumberFormat="1" applyFont="1" applyFill="1" applyBorder="1" applyAlignment="1">
      <alignment horizontal="center" vertical="center"/>
    </xf>
    <xf numFmtId="2" fontId="14" fillId="0" borderId="30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</cellXfs>
  <cellStyles count="4">
    <cellStyle name="Excel Built-in Normal" xfId="1"/>
    <cellStyle name="Normal" xfId="0" builtinId="0"/>
    <cellStyle name="Normal 3" xfId="3"/>
    <cellStyle name="Normal 9" xfId="2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54" displayName="Table54" ref="B4:W21" totalsRowShown="0" headerRowDxfId="24" dataDxfId="22" headerRowBorderDxfId="23">
  <autoFilter ref="B4:W21"/>
  <sortState ref="B5:W21">
    <sortCondition descending="1" ref="E4:E21"/>
  </sortState>
  <tableColumns count="22">
    <tableColumn id="1" name="NR.P.K." dataDxfId="21"/>
    <tableColumn id="2" name="STARTA NR." dataDxfId="20"/>
    <tableColumn id="3" name="VĀRDS, UZVĀRDS" dataDxfId="19"/>
    <tableColumn id="4" name="KVALIFIKĀCIJA_x000a_KAUSS" dataDxfId="18">
      <calculatedColumnFormula>Table54[[#This Row],[KOPVĒRTĒJUMS]]+Table54[[#This Row],[KOPVĒRTĒJUMS ]]+Table54[[#This Row],[KOPVĒRTĒJUMS     ]]+Table54[[#This Row],[KOPVĒRTĒJUMS  ]]+Table54[[#This Row],[KOPVĒRTĒJUMS   ]]+Table54[[#This Row],[KOPVĒRTĒJUMS    ]]</calculatedColumnFormula>
    </tableColumn>
    <tableColumn id="10" name="KVALIFIKĀCIJA" dataDxfId="17"/>
    <tableColumn id="9" name="FINĀLS" dataDxfId="16"/>
    <tableColumn id="8" name="KOPVĒRTĒJUMS" dataDxfId="15">
      <calculatedColumnFormula>SUM(Table54[[#This Row],[KVALIFIKĀCIJA]:[FINĀLS]])</calculatedColumnFormula>
    </tableColumn>
    <tableColumn id="13" name="KVALIFIKĀCIJA " dataDxfId="14"/>
    <tableColumn id="12" name="FINĀLS " dataDxfId="13"/>
    <tableColumn id="11" name="KOPVĒRTĒJUMS " dataDxfId="12">
      <calculatedColumnFormula>SUM(Table54[[#This Row],[KVALIFIKĀCIJA ]:[FINĀLS ]])</calculatedColumnFormula>
    </tableColumn>
    <tableColumn id="16" name="KVALIFIKĀCIJA  " dataDxfId="11"/>
    <tableColumn id="15" name="FINĀLS  " dataDxfId="10"/>
    <tableColumn id="14" name="KOPVĒRTĒJUMS  " dataDxfId="9">
      <calculatedColumnFormula>Table54[[#This Row],[FINĀLS  ]]+Table54[[#This Row],[KVALIFIKĀCIJA  ]]</calculatedColumnFormula>
    </tableColumn>
    <tableColumn id="19" name="KVALIFIKĀCIJA   " dataDxfId="8"/>
    <tableColumn id="18" name="FINĀLS   " dataDxfId="7"/>
    <tableColumn id="17" name="KOPVĒRTĒJUMS   " dataDxfId="6">
      <calculatedColumnFormula>SUM(Table54[[#This Row],[FINĀLS   ]]+Table54[[#This Row],[KVALIFIKĀCIJA   ]])</calculatedColumnFormula>
    </tableColumn>
    <tableColumn id="22" name="KVALIFIKĀCIJA    " dataDxfId="5"/>
    <tableColumn id="21" name="FINĀLS    " dataDxfId="4"/>
    <tableColumn id="20" name="KOPVĒRTĒJUMS    " dataDxfId="3">
      <calculatedColumnFormula>Table54[[#This Row],[FINĀLS    ]]+Table54[[#This Row],[KVALIFIKĀCIJA    ]]</calculatedColumnFormula>
    </tableColumn>
    <tableColumn id="5" name="KVALIFIKĀCIJA     " dataDxfId="2"/>
    <tableColumn id="6" name="FINĀLS     " dataDxfId="1"/>
    <tableColumn id="7" name="KOPVĒRTĒJUMS     " dataDxfId="0">
      <calculatedColumnFormula>Table54[[#This Row],[FINĀLS     ]]+Table54[[#This Row],[KVALIFIKĀCIJA    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9"/>
  <sheetViews>
    <sheetView topLeftCell="O1" workbookViewId="0">
      <selection activeCell="R11" sqref="R11"/>
    </sheetView>
  </sheetViews>
  <sheetFormatPr defaultColWidth="8.85546875" defaultRowHeight="15" x14ac:dyDescent="0.25"/>
  <cols>
    <col min="1" max="1" width="3.42578125" style="1" customWidth="1"/>
    <col min="2" max="2" width="8.85546875" style="1"/>
    <col min="3" max="3" width="12" style="6" customWidth="1"/>
    <col min="4" max="4" width="27" style="1" customWidth="1"/>
    <col min="5" max="5" width="11.28515625" style="1" customWidth="1"/>
    <col min="6" max="7" width="13.28515625" style="6" customWidth="1"/>
    <col min="8" max="8" width="16" style="1" customWidth="1"/>
    <col min="9" max="10" width="13.28515625" style="6" customWidth="1"/>
    <col min="11" max="11" width="14.85546875" style="1" customWidth="1"/>
    <col min="12" max="12" width="14.42578125" style="6" customWidth="1"/>
    <col min="13" max="13" width="13.28515625" style="6" customWidth="1"/>
    <col min="14" max="14" width="15" style="1" customWidth="1"/>
    <col min="15" max="15" width="14.42578125" style="1" customWidth="1"/>
    <col min="16" max="16" width="13.28515625" style="1" customWidth="1"/>
    <col min="17" max="17" width="15.7109375" style="1" customWidth="1"/>
    <col min="18" max="18" width="15.85546875" style="6" customWidth="1"/>
    <col min="19" max="19" width="13.28515625" style="6" customWidth="1"/>
    <col min="20" max="20" width="16.140625" style="1" customWidth="1"/>
    <col min="21" max="21" width="16.28515625" style="6" customWidth="1"/>
    <col min="22" max="22" width="13.28515625" style="6" customWidth="1"/>
    <col min="23" max="23" width="16.7109375" style="1" customWidth="1"/>
    <col min="24" max="26" width="8.85546875" style="1"/>
    <col min="27" max="27" width="21.140625" style="1" customWidth="1"/>
    <col min="28" max="16384" width="8.85546875" style="1"/>
  </cols>
  <sheetData>
    <row r="1" spans="2:25" ht="17.25" x14ac:dyDescent="0.25">
      <c r="D1" s="9" t="s">
        <v>85</v>
      </c>
      <c r="E1" s="8"/>
    </row>
    <row r="2" spans="2:25" ht="17.25" x14ac:dyDescent="0.25">
      <c r="B2" s="10"/>
      <c r="D2" s="9" t="s">
        <v>4</v>
      </c>
      <c r="F2" s="99" t="s">
        <v>37</v>
      </c>
      <c r="G2" s="100"/>
      <c r="H2" s="101"/>
      <c r="I2" s="99" t="s">
        <v>38</v>
      </c>
      <c r="J2" s="100"/>
      <c r="K2" s="101"/>
      <c r="L2" s="99" t="s">
        <v>39</v>
      </c>
      <c r="M2" s="100"/>
      <c r="N2" s="101"/>
      <c r="O2" s="99" t="s">
        <v>40</v>
      </c>
      <c r="P2" s="100"/>
      <c r="Q2" s="101"/>
      <c r="R2" s="99" t="s">
        <v>41</v>
      </c>
      <c r="S2" s="100"/>
      <c r="T2" s="101"/>
      <c r="U2" s="99" t="s">
        <v>71</v>
      </c>
      <c r="V2" s="100"/>
      <c r="W2" s="101"/>
      <c r="X2" s="11"/>
      <c r="Y2" s="11"/>
    </row>
    <row r="3" spans="2:25" ht="15.75" thickBot="1" x14ac:dyDescent="0.3">
      <c r="B3" s="3"/>
      <c r="C3" s="3"/>
      <c r="D3" s="5"/>
      <c r="E3" s="5"/>
      <c r="F3" s="82" t="s">
        <v>42</v>
      </c>
      <c r="G3" s="83"/>
      <c r="H3" s="84"/>
      <c r="I3" s="82" t="s">
        <v>43</v>
      </c>
      <c r="J3" s="83"/>
      <c r="K3" s="84"/>
      <c r="L3" s="82" t="s">
        <v>44</v>
      </c>
      <c r="M3" s="83"/>
      <c r="N3" s="84"/>
      <c r="O3" s="82" t="s">
        <v>45</v>
      </c>
      <c r="P3" s="83"/>
      <c r="Q3" s="84"/>
      <c r="R3" s="82" t="s">
        <v>46</v>
      </c>
      <c r="S3" s="83"/>
      <c r="T3" s="84"/>
      <c r="U3" s="82" t="s">
        <v>72</v>
      </c>
      <c r="V3" s="83"/>
      <c r="W3" s="84"/>
      <c r="X3" s="4"/>
      <c r="Y3" s="11"/>
    </row>
    <row r="4" spans="2:25" s="2" customFormat="1" ht="39" thickBot="1" x14ac:dyDescent="0.3">
      <c r="B4" s="75" t="s">
        <v>47</v>
      </c>
      <c r="C4" s="76" t="s">
        <v>48</v>
      </c>
      <c r="D4" s="76" t="s">
        <v>49</v>
      </c>
      <c r="E4" s="77" t="s">
        <v>50</v>
      </c>
      <c r="F4" s="78" t="s">
        <v>2</v>
      </c>
      <c r="G4" s="79" t="s">
        <v>51</v>
      </c>
      <c r="H4" s="80" t="s">
        <v>52</v>
      </c>
      <c r="I4" s="78" t="s">
        <v>53</v>
      </c>
      <c r="J4" s="79" t="s">
        <v>54</v>
      </c>
      <c r="K4" s="80" t="s">
        <v>55</v>
      </c>
      <c r="L4" s="78" t="s">
        <v>56</v>
      </c>
      <c r="M4" s="79" t="s">
        <v>57</v>
      </c>
      <c r="N4" s="80" t="s">
        <v>58</v>
      </c>
      <c r="O4" s="78" t="s">
        <v>59</v>
      </c>
      <c r="P4" s="79" t="s">
        <v>60</v>
      </c>
      <c r="Q4" s="80" t="s">
        <v>61</v>
      </c>
      <c r="R4" s="78" t="s">
        <v>62</v>
      </c>
      <c r="S4" s="79" t="s">
        <v>63</v>
      </c>
      <c r="T4" s="80" t="s">
        <v>64</v>
      </c>
      <c r="U4" s="78" t="s">
        <v>68</v>
      </c>
      <c r="V4" s="79" t="s">
        <v>69</v>
      </c>
      <c r="W4" s="81" t="s">
        <v>70</v>
      </c>
      <c r="X4" s="12"/>
      <c r="Y4" s="13"/>
    </row>
    <row r="5" spans="2:25" x14ac:dyDescent="0.25">
      <c r="B5" s="56">
        <v>1</v>
      </c>
      <c r="C5" s="57" t="s">
        <v>9</v>
      </c>
      <c r="D5" s="58" t="s">
        <v>18</v>
      </c>
      <c r="E5" s="59">
        <f>Table54[[#This Row],[KOPVĒRTĒJUMS]]+Table54[[#This Row],[KOPVĒRTĒJUMS ]]+Table54[[#This Row],[KOPVĒRTĒJUMS     ]]+Table54[[#This Row],[KOPVĒRTĒJUMS  ]]+Table54[[#This Row],[KOPVĒRTĒJUMS   ]]+Table54[[#This Row],[KOPVĒRTĒJUMS    ]]</f>
        <v>470</v>
      </c>
      <c r="F5" s="60">
        <v>2</v>
      </c>
      <c r="G5" s="61">
        <v>54</v>
      </c>
      <c r="H5" s="62">
        <f>SUM(Table54[[#This Row],[KVALIFIKĀCIJA]:[FINĀLS]])</f>
        <v>56</v>
      </c>
      <c r="I5" s="60">
        <v>2</v>
      </c>
      <c r="J5" s="61">
        <v>54</v>
      </c>
      <c r="K5" s="62">
        <f>SUM(Table54[[#This Row],[KVALIFIKĀCIJA ]:[FINĀLS ]])</f>
        <v>56</v>
      </c>
      <c r="L5" s="63">
        <v>3</v>
      </c>
      <c r="M5" s="61">
        <v>88</v>
      </c>
      <c r="N5" s="62">
        <f>Table54[[#This Row],[FINĀLS  ]]+Table54[[#This Row],[KVALIFIKĀCIJA  ]]</f>
        <v>91</v>
      </c>
      <c r="O5" s="63">
        <v>4</v>
      </c>
      <c r="P5" s="61">
        <v>100</v>
      </c>
      <c r="Q5" s="62">
        <f>SUM(Table54[[#This Row],[FINĀLS   ]]+Table54[[#This Row],[KVALIFIKĀCIJA   ]])</f>
        <v>104</v>
      </c>
      <c r="R5" s="63">
        <v>4</v>
      </c>
      <c r="S5" s="61">
        <v>69</v>
      </c>
      <c r="T5" s="62">
        <f>Table54[[#This Row],[FINĀLS    ]]+Table54[[#This Row],[KVALIFIKĀCIJA    ]]</f>
        <v>73</v>
      </c>
      <c r="U5" s="63">
        <v>12</v>
      </c>
      <c r="V5" s="61">
        <v>78</v>
      </c>
      <c r="W5" s="64">
        <f>Table54[[#This Row],[FINĀLS     ]]+Table54[[#This Row],[KVALIFIKĀCIJA     ]]</f>
        <v>90</v>
      </c>
      <c r="X5" s="4"/>
      <c r="Y5" s="11"/>
    </row>
    <row r="6" spans="2:25" x14ac:dyDescent="0.25">
      <c r="B6" s="65">
        <v>2</v>
      </c>
      <c r="C6" s="3" t="s">
        <v>23</v>
      </c>
      <c r="D6" s="14" t="s">
        <v>22</v>
      </c>
      <c r="E6" s="15">
        <f>Table54[[#This Row],[KOPVĒRTĒJUMS]]+Table54[[#This Row],[KOPVĒRTĒJUMS ]]+Table54[[#This Row],[KOPVĒRTĒJUMS     ]]+Table54[[#This Row],[KOPVĒRTĒJUMS  ]]+Table54[[#This Row],[KOPVĒRTĒJUMS   ]]+Table54[[#This Row],[KOPVĒRTĒJUMS    ]]</f>
        <v>466</v>
      </c>
      <c r="F6" s="16">
        <v>2</v>
      </c>
      <c r="G6" s="17">
        <v>61</v>
      </c>
      <c r="H6" s="18">
        <f>SUM(Table54[[#This Row],[KVALIFIKĀCIJA]:[FINĀLS]])</f>
        <v>63</v>
      </c>
      <c r="I6" s="16">
        <v>8</v>
      </c>
      <c r="J6" s="17">
        <v>54</v>
      </c>
      <c r="K6" s="18">
        <f>SUM(Table54[[#This Row],[KVALIFIKĀCIJA ]:[FINĀLS ]])</f>
        <v>62</v>
      </c>
      <c r="L6" s="19">
        <v>2</v>
      </c>
      <c r="M6" s="17">
        <v>69</v>
      </c>
      <c r="N6" s="18">
        <f>Table54[[#This Row],[FINĀLS  ]]+Table54[[#This Row],[KVALIFIKĀCIJA  ]]</f>
        <v>71</v>
      </c>
      <c r="O6" s="19">
        <v>12</v>
      </c>
      <c r="P6" s="17">
        <v>88</v>
      </c>
      <c r="Q6" s="18">
        <f>SUM(Table54[[#This Row],[FINĀLS   ]]+Table54[[#This Row],[KVALIFIKĀCIJA   ]])</f>
        <v>100</v>
      </c>
      <c r="R6" s="19">
        <v>12</v>
      </c>
      <c r="S6" s="17">
        <v>100</v>
      </c>
      <c r="T6" s="18">
        <f>Table54[[#This Row],[FINĀLS    ]]+Table54[[#This Row],[KVALIFIKĀCIJA    ]]</f>
        <v>112</v>
      </c>
      <c r="U6" s="19">
        <v>4</v>
      </c>
      <c r="V6" s="17">
        <v>54</v>
      </c>
      <c r="W6" s="66">
        <f>Table54[[#This Row],[FINĀLS     ]]+Table54[[#This Row],[KVALIFIKĀCIJA     ]]</f>
        <v>58</v>
      </c>
      <c r="X6" s="4"/>
      <c r="Y6" s="11"/>
    </row>
    <row r="7" spans="2:25" ht="15.75" thickBot="1" x14ac:dyDescent="0.3">
      <c r="B7" s="67">
        <v>3</v>
      </c>
      <c r="C7" s="68" t="s">
        <v>6</v>
      </c>
      <c r="D7" s="69" t="s">
        <v>15</v>
      </c>
      <c r="E7" s="70">
        <f>Table54[[#This Row],[KOPVĒRTĒJUMS]]+Table54[[#This Row],[KOPVĒRTĒJUMS ]]+Table54[[#This Row],[KOPVĒRTĒJUMS     ]]+Table54[[#This Row],[KOPVĒRTĒJUMS  ]]+Table54[[#This Row],[KOPVĒRTĒJUMS   ]]+Table54[[#This Row],[KOPVĒRTĒJUMS    ]]</f>
        <v>464</v>
      </c>
      <c r="F7" s="71">
        <v>6</v>
      </c>
      <c r="G7" s="55">
        <v>69</v>
      </c>
      <c r="H7" s="72">
        <f>SUM(Table54[[#This Row],[KVALIFIKĀCIJA]:[FINĀLS]])</f>
        <v>75</v>
      </c>
      <c r="I7" s="71">
        <v>12</v>
      </c>
      <c r="J7" s="55">
        <v>88</v>
      </c>
      <c r="K7" s="72">
        <f>SUM(Table54[[#This Row],[KVALIFIKĀCIJA ]:[FINĀLS ]])</f>
        <v>100</v>
      </c>
      <c r="L7" s="73">
        <v>4</v>
      </c>
      <c r="M7" s="55">
        <v>54</v>
      </c>
      <c r="N7" s="72">
        <f>Table54[[#This Row],[FINĀLS  ]]+Table54[[#This Row],[KVALIFIKĀCIJA  ]]</f>
        <v>58</v>
      </c>
      <c r="O7" s="73">
        <v>8</v>
      </c>
      <c r="P7" s="55">
        <v>54</v>
      </c>
      <c r="Q7" s="72">
        <f>SUM(Table54[[#This Row],[FINĀLS   ]]+Table54[[#This Row],[KVALIFIKĀCIJA   ]])</f>
        <v>62</v>
      </c>
      <c r="R7" s="73">
        <v>10</v>
      </c>
      <c r="S7" s="55">
        <v>61</v>
      </c>
      <c r="T7" s="72">
        <f>Table54[[#This Row],[FINĀLS    ]]+Table54[[#This Row],[KVALIFIKĀCIJA    ]]</f>
        <v>71</v>
      </c>
      <c r="U7" s="73">
        <v>10</v>
      </c>
      <c r="V7" s="55">
        <v>88</v>
      </c>
      <c r="W7" s="74">
        <f>Table54[[#This Row],[FINĀLS     ]]+Table54[[#This Row],[KVALIFIKĀCIJA     ]]</f>
        <v>98</v>
      </c>
      <c r="X7" s="4"/>
      <c r="Y7" s="11"/>
    </row>
    <row r="8" spans="2:25" x14ac:dyDescent="0.25">
      <c r="B8" s="3">
        <v>4</v>
      </c>
      <c r="C8" s="3" t="s">
        <v>5</v>
      </c>
      <c r="D8" s="14" t="s">
        <v>14</v>
      </c>
      <c r="E8" s="15">
        <f>Table54[[#This Row],[KOPVĒRTĒJUMS]]+Table54[[#This Row],[KOPVĒRTĒJUMS ]]+Table54[[#This Row],[KOPVĒRTĒJUMS     ]]+Table54[[#This Row],[KOPVĒRTĒJUMS  ]]+Table54[[#This Row],[KOPVĒRTĒJUMS   ]]+Table54[[#This Row],[KOPVĒRTĒJUMS    ]]</f>
        <v>395</v>
      </c>
      <c r="F8" s="16">
        <v>3</v>
      </c>
      <c r="G8" s="17">
        <v>61</v>
      </c>
      <c r="H8" s="18">
        <f>SUM(Table54[[#This Row],[KVALIFIKĀCIJA]:[FINĀLS]])</f>
        <v>64</v>
      </c>
      <c r="I8" s="16">
        <v>1</v>
      </c>
      <c r="J8" s="17">
        <v>54</v>
      </c>
      <c r="K8" s="18">
        <f>SUM(Table54[[#This Row],[KVALIFIKĀCIJA ]:[FINĀLS ]])</f>
        <v>55</v>
      </c>
      <c r="L8" s="19">
        <v>4</v>
      </c>
      <c r="M8" s="17">
        <v>78</v>
      </c>
      <c r="N8" s="18">
        <f>Table54[[#This Row],[FINĀLS  ]]+Table54[[#This Row],[KVALIFIKĀCIJA  ]]</f>
        <v>82</v>
      </c>
      <c r="O8" s="19">
        <v>6</v>
      </c>
      <c r="P8" s="17">
        <v>54</v>
      </c>
      <c r="Q8" s="18">
        <f>SUM(Table54[[#This Row],[FINĀLS   ]]+Table54[[#This Row],[KVALIFIKĀCIJA   ]])</f>
        <v>60</v>
      </c>
      <c r="R8" s="19">
        <v>3</v>
      </c>
      <c r="S8" s="17">
        <v>54</v>
      </c>
      <c r="T8" s="18">
        <f>Table54[[#This Row],[FINĀLS    ]]+Table54[[#This Row],[KVALIFIKĀCIJA    ]]</f>
        <v>57</v>
      </c>
      <c r="U8" s="19">
        <v>8</v>
      </c>
      <c r="V8" s="17">
        <v>69</v>
      </c>
      <c r="W8" s="18">
        <f>Table54[[#This Row],[FINĀLS     ]]+Table54[[#This Row],[KVALIFIKĀCIJA     ]]</f>
        <v>77</v>
      </c>
      <c r="X8" s="4"/>
      <c r="Y8" s="11"/>
    </row>
    <row r="9" spans="2:25" x14ac:dyDescent="0.25">
      <c r="B9" s="3">
        <v>5</v>
      </c>
      <c r="C9" s="3" t="s">
        <v>8</v>
      </c>
      <c r="D9" s="14" t="s">
        <v>17</v>
      </c>
      <c r="E9" s="15">
        <f>Table54[[#This Row],[KOPVĒRTĒJUMS]]+Table54[[#This Row],[KOPVĒRTĒJUMS ]]+Table54[[#This Row],[KOPVĒRTĒJUMS     ]]+Table54[[#This Row],[KOPVĒRTĒJUMS  ]]+Table54[[#This Row],[KOPVĒRTĒJUMS   ]]+Table54[[#This Row],[KOPVĒRTĒJUMS    ]]</f>
        <v>348</v>
      </c>
      <c r="F9" s="16">
        <v>4</v>
      </c>
      <c r="G9" s="17">
        <v>54</v>
      </c>
      <c r="H9" s="20">
        <f>Table54[[#This Row],[FINĀLS]]+Table54[[#This Row],[KVALIFIKĀCIJA]]</f>
        <v>58</v>
      </c>
      <c r="I9" s="16">
        <v>3</v>
      </c>
      <c r="J9" s="17">
        <v>61</v>
      </c>
      <c r="K9" s="18">
        <f>SUM(Table54[[#This Row],[KVALIFIKĀCIJA ]:[FINĀLS ]])</f>
        <v>64</v>
      </c>
      <c r="L9" s="19">
        <v>1</v>
      </c>
      <c r="M9" s="17">
        <v>61</v>
      </c>
      <c r="N9" s="18">
        <f>Table54[[#This Row],[FINĀLS  ]]+Table54[[#This Row],[KVALIFIKĀCIJA  ]]</f>
        <v>62</v>
      </c>
      <c r="O9" s="19">
        <v>4</v>
      </c>
      <c r="P9" s="17">
        <v>69</v>
      </c>
      <c r="Q9" s="18">
        <f>SUM(Table54[[#This Row],[FINĀLS   ]]+Table54[[#This Row],[KVALIFIKĀCIJA   ]])</f>
        <v>73</v>
      </c>
      <c r="R9" s="19">
        <v>3</v>
      </c>
      <c r="S9" s="17">
        <v>88</v>
      </c>
      <c r="T9" s="18">
        <f>Table54[[#This Row],[FINĀLS    ]]+Table54[[#This Row],[KVALIFIKĀCIJA    ]]</f>
        <v>91</v>
      </c>
      <c r="U9" s="19">
        <v>0</v>
      </c>
      <c r="V9" s="17">
        <v>0</v>
      </c>
      <c r="W9" s="18">
        <f>Table54[[#This Row],[FINĀLS     ]]+Table54[[#This Row],[KVALIFIKĀCIJA     ]]</f>
        <v>0</v>
      </c>
      <c r="X9" s="4"/>
      <c r="Y9" s="11"/>
    </row>
    <row r="10" spans="2:25" x14ac:dyDescent="0.25">
      <c r="B10" s="3">
        <v>6</v>
      </c>
      <c r="C10" s="3" t="s">
        <v>11</v>
      </c>
      <c r="D10" s="14" t="s">
        <v>19</v>
      </c>
      <c r="E10" s="15">
        <f>Table54[[#This Row],[KOPVĒRTĒJUMS]]+Table54[[#This Row],[KOPVĒRTĒJUMS ]]+Table54[[#This Row],[KOPVĒRTĒJUMS     ]]+Table54[[#This Row],[KOPVĒRTĒJUMS  ]]+Table54[[#This Row],[KOPVĒRTĒJUMS   ]]+Table54[[#This Row],[KOPVĒRTĒJUMS    ]]</f>
        <v>310</v>
      </c>
      <c r="F10" s="16">
        <v>4</v>
      </c>
      <c r="G10" s="17">
        <v>61</v>
      </c>
      <c r="H10" s="18">
        <f>SUM(Table54[[#This Row],[KVALIFIKĀCIJA]:[FINĀLS]])</f>
        <v>65</v>
      </c>
      <c r="I10" s="16">
        <v>6</v>
      </c>
      <c r="J10" s="17">
        <v>54</v>
      </c>
      <c r="K10" s="18">
        <f>SUM(Table54[[#This Row],[KVALIFIKĀCIJA ]:[FINĀLS ]])</f>
        <v>60</v>
      </c>
      <c r="L10" s="19">
        <v>0</v>
      </c>
      <c r="M10" s="17">
        <v>0</v>
      </c>
      <c r="N10" s="18">
        <f>Table54[[#This Row],[FINĀLS  ]]+Table54[[#This Row],[KVALIFIKĀCIJA  ]]</f>
        <v>0</v>
      </c>
      <c r="O10" s="19">
        <v>10</v>
      </c>
      <c r="P10" s="17">
        <v>54</v>
      </c>
      <c r="Q10" s="18">
        <f>SUM(Table54[[#This Row],[FINĀLS   ]]+Table54[[#This Row],[KVALIFIKĀCIJA   ]])</f>
        <v>64</v>
      </c>
      <c r="R10" s="19">
        <v>4</v>
      </c>
      <c r="S10" s="17">
        <v>54</v>
      </c>
      <c r="T10" s="18">
        <f>Table54[[#This Row],[FINĀLS    ]]+Table54[[#This Row],[KVALIFIKĀCIJA    ]]</f>
        <v>58</v>
      </c>
      <c r="U10" s="19">
        <v>2</v>
      </c>
      <c r="V10" s="17">
        <v>61</v>
      </c>
      <c r="W10" s="18">
        <f>Table54[[#This Row],[FINĀLS     ]]+Table54[[#This Row],[KVALIFIKĀCIJA     ]]</f>
        <v>63</v>
      </c>
      <c r="X10" s="4"/>
      <c r="Y10" s="11"/>
    </row>
    <row r="11" spans="2:25" x14ac:dyDescent="0.25">
      <c r="B11" s="3">
        <v>7</v>
      </c>
      <c r="C11" s="3" t="s">
        <v>27</v>
      </c>
      <c r="D11" s="14" t="s">
        <v>31</v>
      </c>
      <c r="E11" s="15">
        <f>Table54[[#This Row],[KOPVĒRTĒJUMS]]+Table54[[#This Row],[KOPVĒRTĒJUMS ]]+Table54[[#This Row],[KOPVĒRTĒJUMS     ]]+Table54[[#This Row],[KOPVĒRTĒJUMS  ]]+Table54[[#This Row],[KOPVĒRTĒJUMS   ]]+Table54[[#This Row],[KOPVĒRTĒJUMS    ]]</f>
        <v>298</v>
      </c>
      <c r="F11" s="21"/>
      <c r="G11" s="22"/>
      <c r="H11" s="20"/>
      <c r="I11" s="23"/>
      <c r="J11" s="24"/>
      <c r="K11" s="20"/>
      <c r="L11" s="19">
        <v>0.5</v>
      </c>
      <c r="M11" s="17">
        <v>61</v>
      </c>
      <c r="N11" s="18">
        <f>Table54[[#This Row],[FINĀLS  ]]+Table54[[#This Row],[KVALIFIKĀCIJA  ]]</f>
        <v>61.5</v>
      </c>
      <c r="O11" s="19">
        <v>0.5</v>
      </c>
      <c r="P11" s="17">
        <v>61</v>
      </c>
      <c r="Q11" s="18">
        <f>SUM(Table54[[#This Row],[FINĀLS   ]]+Table54[[#This Row],[KVALIFIKĀCIJA   ]])</f>
        <v>61.5</v>
      </c>
      <c r="R11" s="19">
        <v>8</v>
      </c>
      <c r="S11" s="17">
        <v>61</v>
      </c>
      <c r="T11" s="18">
        <f>Table54[[#This Row],[FINĀLS    ]]+Table54[[#This Row],[KVALIFIKĀCIJA    ]]</f>
        <v>69</v>
      </c>
      <c r="U11" s="19">
        <v>6</v>
      </c>
      <c r="V11" s="17">
        <v>100</v>
      </c>
      <c r="W11" s="18">
        <f>Table54[[#This Row],[FINĀLS     ]]+Table54[[#This Row],[KVALIFIKĀCIJA     ]]</f>
        <v>106</v>
      </c>
      <c r="X11" s="4"/>
      <c r="Y11" s="11"/>
    </row>
    <row r="12" spans="2:25" x14ac:dyDescent="0.25">
      <c r="B12" s="3">
        <v>8</v>
      </c>
      <c r="C12" s="3" t="s">
        <v>13</v>
      </c>
      <c r="D12" s="14" t="s">
        <v>21</v>
      </c>
      <c r="E12" s="15">
        <f>Table54[[#This Row],[KOPVĒRTĒJUMS]]+Table54[[#This Row],[KOPVĒRTĒJUMS ]]+Table54[[#This Row],[KOPVĒRTĒJUMS     ]]+Table54[[#This Row],[KOPVĒRTĒJUMS  ]]+Table54[[#This Row],[KOPVĒRTĒJUMS   ]]+Table54[[#This Row],[KOPVĒRTĒJUMS    ]]</f>
        <v>290.5</v>
      </c>
      <c r="F12" s="16">
        <v>1</v>
      </c>
      <c r="G12" s="17">
        <v>54</v>
      </c>
      <c r="H12" s="18">
        <f>SUM(Table54[[#This Row],[KVALIFIKĀCIJA]:[FINĀLS]])</f>
        <v>55</v>
      </c>
      <c r="I12" s="16">
        <v>1</v>
      </c>
      <c r="J12" s="17">
        <v>54</v>
      </c>
      <c r="K12" s="18">
        <f>SUM(Table54[[#This Row],[KVALIFIKĀCIJA ]:[FINĀLS ]])</f>
        <v>55</v>
      </c>
      <c r="L12" s="19"/>
      <c r="M12" s="17"/>
      <c r="N12" s="18"/>
      <c r="O12" s="19">
        <v>0.5</v>
      </c>
      <c r="P12" s="17">
        <v>61</v>
      </c>
      <c r="Q12" s="18">
        <f>SUM(Table54[[#This Row],[FINĀLS   ]]+Table54[[#This Row],[KVALIFIKĀCIJA   ]])</f>
        <v>61.5</v>
      </c>
      <c r="R12" s="19">
        <v>1</v>
      </c>
      <c r="S12" s="17">
        <v>54</v>
      </c>
      <c r="T12" s="18">
        <f>Table54[[#This Row],[FINĀLS    ]]+Table54[[#This Row],[KVALIFIKĀCIJA    ]]</f>
        <v>55</v>
      </c>
      <c r="U12" s="19">
        <v>3</v>
      </c>
      <c r="V12" s="17">
        <v>61</v>
      </c>
      <c r="W12" s="18">
        <f>Table54[[#This Row],[FINĀLS     ]]+Table54[[#This Row],[KVALIFIKĀCIJA     ]]</f>
        <v>64</v>
      </c>
      <c r="X12" s="4"/>
      <c r="Y12" s="11"/>
    </row>
    <row r="13" spans="2:25" x14ac:dyDescent="0.25">
      <c r="B13" s="3">
        <v>9</v>
      </c>
      <c r="C13" s="3" t="s">
        <v>7</v>
      </c>
      <c r="D13" s="14" t="s">
        <v>16</v>
      </c>
      <c r="E13" s="15">
        <f>Table54[[#This Row],[KOPVĒRTĒJUMS]]+Table54[[#This Row],[KOPVĒRTĒJUMS ]]+Table54[[#This Row],[KOPVĒRTĒJUMS     ]]+Table54[[#This Row],[KOPVĒRTĒJUMS  ]]+Table54[[#This Row],[KOPVĒRTĒJUMS   ]]+Table54[[#This Row],[KOPVĒRTĒJUMS    ]]</f>
        <v>206.5</v>
      </c>
      <c r="F13" s="21"/>
      <c r="G13" s="22"/>
      <c r="H13" s="20"/>
      <c r="I13" s="16">
        <v>2</v>
      </c>
      <c r="J13" s="17">
        <v>61</v>
      </c>
      <c r="K13" s="18">
        <f>SUM(Table54[[#This Row],[KVALIFIKĀCIJA ]:[FINĀLS ]])</f>
        <v>63</v>
      </c>
      <c r="L13" s="19"/>
      <c r="M13" s="17"/>
      <c r="N13" s="18"/>
      <c r="O13" s="19">
        <v>0.5</v>
      </c>
      <c r="P13" s="17">
        <v>24</v>
      </c>
      <c r="Q13" s="18">
        <f>SUM(Table54[[#This Row],[FINĀLS   ]]+Table54[[#This Row],[KVALIFIKĀCIJA   ]])</f>
        <v>24.5</v>
      </c>
      <c r="R13" s="19">
        <v>2</v>
      </c>
      <c r="S13" s="17">
        <v>61</v>
      </c>
      <c r="T13" s="18">
        <f>Table54[[#This Row],[FINĀLS    ]]+Table54[[#This Row],[KVALIFIKĀCIJA    ]]</f>
        <v>63</v>
      </c>
      <c r="U13" s="19">
        <v>2</v>
      </c>
      <c r="V13" s="17">
        <v>54</v>
      </c>
      <c r="W13" s="18">
        <f>Table54[[#This Row],[FINĀLS     ]]+Table54[[#This Row],[KVALIFIKĀCIJA     ]]</f>
        <v>56</v>
      </c>
    </row>
    <row r="14" spans="2:25" x14ac:dyDescent="0.25">
      <c r="B14" s="3">
        <v>10</v>
      </c>
      <c r="C14" s="3" t="s">
        <v>24</v>
      </c>
      <c r="D14" s="14" t="s">
        <v>33</v>
      </c>
      <c r="E14" s="15">
        <f>Table54[[#This Row],[KOPVĒRTĒJUMS]]+Table54[[#This Row],[KOPVĒRTĒJUMS ]]+Table54[[#This Row],[KOPVĒRTĒJUMS     ]]+Table54[[#This Row],[KOPVĒRTĒJUMS  ]]+Table54[[#This Row],[KOPVĒRTĒJUMS   ]]+Table54[[#This Row],[KOPVĒRTĒJUMS    ]]</f>
        <v>174</v>
      </c>
      <c r="F14" s="21"/>
      <c r="G14" s="22"/>
      <c r="H14" s="20"/>
      <c r="I14" s="16">
        <v>0.5</v>
      </c>
      <c r="J14" s="17">
        <v>0</v>
      </c>
      <c r="K14" s="18">
        <f>SUM(Table54[[#This Row],[KVALIFIKĀCIJA ]:[FINĀLS ]])</f>
        <v>0.5</v>
      </c>
      <c r="L14" s="19">
        <v>0.5</v>
      </c>
      <c r="M14" s="17">
        <v>61</v>
      </c>
      <c r="N14" s="18">
        <f>Table54[[#This Row],[FINĀLS  ]]+Table54[[#This Row],[KVALIFIKĀCIJA  ]]</f>
        <v>61.5</v>
      </c>
      <c r="O14" s="19">
        <v>2</v>
      </c>
      <c r="P14" s="17">
        <v>54</v>
      </c>
      <c r="Q14" s="18">
        <f>SUM(Table54[[#This Row],[FINĀLS   ]]+Table54[[#This Row],[KVALIFIKĀCIJA   ]])</f>
        <v>56</v>
      </c>
      <c r="R14" s="19">
        <v>2</v>
      </c>
      <c r="S14" s="17">
        <v>54</v>
      </c>
      <c r="T14" s="18">
        <f>Table54[[#This Row],[FINĀLS    ]]+Table54[[#This Row],[KVALIFIKĀCIJA    ]]</f>
        <v>56</v>
      </c>
      <c r="U14" s="19"/>
      <c r="V14" s="17"/>
      <c r="W14" s="18"/>
    </row>
    <row r="15" spans="2:25" x14ac:dyDescent="0.25">
      <c r="B15" s="3">
        <v>11</v>
      </c>
      <c r="C15" s="25" t="s">
        <v>34</v>
      </c>
      <c r="D15" s="26" t="s">
        <v>20</v>
      </c>
      <c r="E15" s="15">
        <f>Table54[[#This Row],[KOPVĒRTĒJUMS]]+Table54[[#This Row],[KOPVĒRTĒJUMS ]]+Table54[[#This Row],[KOPVĒRTĒJUMS     ]]+Table54[[#This Row],[KOPVĒRTĒJUMS  ]]+Table54[[#This Row],[KOPVĒRTĒJUMS   ]]+Table54[[#This Row],[KOPVĒRTĒJUMS    ]]</f>
        <v>162</v>
      </c>
      <c r="F15" s="16">
        <v>0</v>
      </c>
      <c r="G15" s="17">
        <v>0</v>
      </c>
      <c r="H15" s="18">
        <f>SUM(Table54[[#This Row],[KVALIFIKĀCIJA]:[FINĀLS]])</f>
        <v>0</v>
      </c>
      <c r="I15" s="16">
        <v>3</v>
      </c>
      <c r="J15" s="17">
        <v>54</v>
      </c>
      <c r="K15" s="18">
        <f>SUM(Table54[[#This Row],[KVALIFIKĀCIJA ]:[FINĀLS ]])</f>
        <v>57</v>
      </c>
      <c r="L15" s="19">
        <v>1</v>
      </c>
      <c r="M15" s="17">
        <v>24</v>
      </c>
      <c r="N15" s="18">
        <f>Table54[[#This Row],[FINĀLS  ]]+Table54[[#This Row],[KVALIFIKĀCIJA  ]]</f>
        <v>25</v>
      </c>
      <c r="O15" s="19">
        <v>1</v>
      </c>
      <c r="P15" s="17">
        <v>24</v>
      </c>
      <c r="Q15" s="18">
        <f>SUM(Table54[[#This Row],[FINĀLS   ]]+Table54[[#This Row],[KVALIFIKĀCIJA   ]])</f>
        <v>25</v>
      </c>
      <c r="R15" s="19">
        <v>1</v>
      </c>
      <c r="S15" s="17">
        <v>54</v>
      </c>
      <c r="T15" s="18">
        <f>Table54[[#This Row],[FINĀLS    ]]+Table54[[#This Row],[KVALIFIKĀCIJA    ]]</f>
        <v>55</v>
      </c>
      <c r="U15" s="19"/>
      <c r="V15" s="17"/>
      <c r="W15" s="18"/>
    </row>
    <row r="16" spans="2:25" x14ac:dyDescent="0.25">
      <c r="B16" s="3">
        <v>12</v>
      </c>
      <c r="C16" s="3" t="s">
        <v>10</v>
      </c>
      <c r="D16" s="14" t="s">
        <v>32</v>
      </c>
      <c r="E16" s="15">
        <f>Table54[[#This Row],[KOPVĒRTĒJUMS]]+Table54[[#This Row],[KOPVĒRTĒJUMS ]]+Table54[[#This Row],[KOPVĒRTĒJUMS     ]]+Table54[[#This Row],[KOPVĒRTĒJUMS  ]]+Table54[[#This Row],[KOPVĒRTĒJUMS   ]]+Table54[[#This Row],[KOPVĒRTĒJUMS    ]]</f>
        <v>118</v>
      </c>
      <c r="F16" s="16">
        <v>1</v>
      </c>
      <c r="G16" s="17">
        <v>54</v>
      </c>
      <c r="H16" s="18">
        <f>SUM(Table54[[#This Row],[KVALIFIKĀCIJA]:[FINĀLS]])</f>
        <v>55</v>
      </c>
      <c r="I16" s="16">
        <v>0</v>
      </c>
      <c r="J16" s="17">
        <v>0</v>
      </c>
      <c r="K16" s="18">
        <f>SUM(Table54[[#This Row],[KVALIFIKĀCIJA ]:[FINĀLS ]])</f>
        <v>0</v>
      </c>
      <c r="L16" s="19"/>
      <c r="M16" s="17"/>
      <c r="N16" s="18"/>
      <c r="O16" s="19">
        <v>0</v>
      </c>
      <c r="P16" s="17">
        <v>0</v>
      </c>
      <c r="Q16" s="18">
        <f>SUM(Table54[[#This Row],[FINĀLS   ]]+Table54[[#This Row],[KVALIFIKĀCIJA   ]])</f>
        <v>0</v>
      </c>
      <c r="R16" s="19">
        <v>0</v>
      </c>
      <c r="S16" s="17">
        <v>0</v>
      </c>
      <c r="T16" s="18">
        <f>Table54[[#This Row],[FINĀLS    ]]+Table54[[#This Row],[KVALIFIKĀCIJA    ]]</f>
        <v>0</v>
      </c>
      <c r="U16" s="19">
        <v>2</v>
      </c>
      <c r="V16" s="17">
        <v>61</v>
      </c>
      <c r="W16" s="18">
        <f>Table54[[#This Row],[FINĀLS     ]]+Table54[[#This Row],[KVALIFIKĀCIJA     ]]</f>
        <v>63</v>
      </c>
      <c r="Y16" s="27"/>
    </row>
    <row r="17" spans="2:23" x14ac:dyDescent="0.25">
      <c r="B17" s="3">
        <v>13</v>
      </c>
      <c r="C17" s="3" t="s">
        <v>26</v>
      </c>
      <c r="D17" s="14" t="s">
        <v>30</v>
      </c>
      <c r="E17" s="15">
        <f>Table54[[#This Row],[KOPVĒRTĒJUMS]]+Table54[[#This Row],[KOPVĒRTĒJUMS ]]+Table54[[#This Row],[KOPVĒRTĒJUMS     ]]+Table54[[#This Row],[KOPVĒRTĒJUMS  ]]+Table54[[#This Row],[KOPVĒRTĒJUMS   ]]+Table54[[#This Row],[KOPVĒRTĒJUMS    ]]</f>
        <v>113.5</v>
      </c>
      <c r="F17" s="21"/>
      <c r="G17" s="22"/>
      <c r="H17" s="20"/>
      <c r="I17" s="16">
        <v>0.5</v>
      </c>
      <c r="J17" s="17">
        <v>0</v>
      </c>
      <c r="K17" s="18">
        <f>SUM(Table54[[#This Row],[KVALIFIKĀCIJA ]:[FINĀLS ]])</f>
        <v>0.5</v>
      </c>
      <c r="L17" s="16"/>
      <c r="M17" s="17"/>
      <c r="N17" s="18"/>
      <c r="O17" s="16">
        <v>0</v>
      </c>
      <c r="P17" s="17">
        <v>0</v>
      </c>
      <c r="Q17" s="18">
        <f>SUM(Table54[[#This Row],[FINĀLS   ]]+Table54[[#This Row],[KVALIFIKĀCIJA   ]])</f>
        <v>0</v>
      </c>
      <c r="R17" s="16">
        <v>1</v>
      </c>
      <c r="S17" s="17">
        <v>54</v>
      </c>
      <c r="T17" s="18">
        <f>Table54[[#This Row],[FINĀLS    ]]+Table54[[#This Row],[KVALIFIKĀCIJA    ]]</f>
        <v>55</v>
      </c>
      <c r="U17" s="16">
        <v>4</v>
      </c>
      <c r="V17" s="17">
        <v>54</v>
      </c>
      <c r="W17" s="18">
        <f>Table54[[#This Row],[FINĀLS     ]]+Table54[[#This Row],[KVALIFIKĀCIJA     ]]</f>
        <v>58</v>
      </c>
    </row>
    <row r="18" spans="2:23" x14ac:dyDescent="0.25">
      <c r="B18" s="3">
        <v>14</v>
      </c>
      <c r="C18" s="3" t="s">
        <v>12</v>
      </c>
      <c r="D18" s="14" t="s">
        <v>3</v>
      </c>
      <c r="E18" s="15">
        <f>Table54[[#This Row],[KOPVĒRTĒJUMS]]+Table54[[#This Row],[KOPVĒRTĒJUMS ]]+Table54[[#This Row],[KOPVĒRTĒJUMS     ]]+Table54[[#This Row],[KOPVĒRTĒJUMS  ]]+Table54[[#This Row],[KOPVĒRTĒJUMS   ]]+Table54[[#This Row],[KOPVĒRTĒJUMS    ]]</f>
        <v>110.5</v>
      </c>
      <c r="F18" s="16">
        <v>0.5</v>
      </c>
      <c r="G18" s="17">
        <v>0</v>
      </c>
      <c r="H18" s="18">
        <f>SUM(Table54[[#This Row],[KVALIFIKĀCIJA]:[FINĀLS]])</f>
        <v>0.5</v>
      </c>
      <c r="I18" s="16"/>
      <c r="J18" s="17"/>
      <c r="K18" s="18"/>
      <c r="L18" s="19">
        <v>2</v>
      </c>
      <c r="M18" s="17">
        <v>24</v>
      </c>
      <c r="N18" s="18">
        <f>Table54[[#This Row],[FINĀLS  ]]+Table54[[#This Row],[KVALIFIKĀCIJA  ]]</f>
        <v>26</v>
      </c>
      <c r="O18" s="19"/>
      <c r="P18" s="17"/>
      <c r="Q18" s="18"/>
      <c r="R18" s="19">
        <v>6</v>
      </c>
      <c r="S18" s="17">
        <v>78</v>
      </c>
      <c r="T18" s="18">
        <f>Table54[[#This Row],[FINĀLS    ]]+Table54[[#This Row],[KVALIFIKĀCIJA    ]]</f>
        <v>84</v>
      </c>
      <c r="U18" s="19"/>
      <c r="V18" s="17"/>
      <c r="W18" s="18"/>
    </row>
    <row r="19" spans="2:23" x14ac:dyDescent="0.25">
      <c r="B19" s="3">
        <v>15</v>
      </c>
      <c r="C19" s="30" t="s">
        <v>36</v>
      </c>
      <c r="D19" s="14" t="s">
        <v>35</v>
      </c>
      <c r="E19" s="15">
        <f>Table54[[#This Row],[KOPVĒRTĒJUMS]]+Table54[[#This Row],[KOPVĒRTĒJUMS ]]+Table54[[#This Row],[KOPVĒRTĒJUMS     ]]+Table54[[#This Row],[KOPVĒRTĒJUMS  ]]+Table54[[#This Row],[KOPVĒRTĒJUMS   ]]+Table54[[#This Row],[KOPVĒRTĒJUMS    ]]</f>
        <v>63</v>
      </c>
      <c r="F19" s="21"/>
      <c r="G19" s="22"/>
      <c r="H19" s="20">
        <f>SUM(Table54[[#This Row],[KVALIFIKĀCIJA]:[FINĀLS]])</f>
        <v>0</v>
      </c>
      <c r="I19" s="23"/>
      <c r="J19" s="24"/>
      <c r="K19" s="20"/>
      <c r="L19" s="28"/>
      <c r="M19" s="29"/>
      <c r="N19" s="18"/>
      <c r="O19" s="28"/>
      <c r="P19" s="29"/>
      <c r="Q19" s="18">
        <f>SUM(Table54[[#This Row],[FINĀLS   ]]+Table54[[#This Row],[KVALIFIKĀCIJA   ]])</f>
        <v>0</v>
      </c>
      <c r="R19" s="16">
        <v>2</v>
      </c>
      <c r="S19" s="17">
        <v>61</v>
      </c>
      <c r="T19" s="18">
        <f>Table54[[#This Row],[FINĀLS    ]]+Table54[[#This Row],[KVALIFIKĀCIJA    ]]</f>
        <v>63</v>
      </c>
      <c r="U19" s="16"/>
      <c r="V19" s="17"/>
      <c r="W19" s="18"/>
    </row>
    <row r="20" spans="2:23" x14ac:dyDescent="0.25">
      <c r="B20" s="3">
        <v>16</v>
      </c>
      <c r="C20" s="3" t="s">
        <v>25</v>
      </c>
      <c r="D20" s="14" t="s">
        <v>65</v>
      </c>
      <c r="E20" s="15">
        <f>Table54[[#This Row],[KOPVĒRTĒJUMS]]+Table54[[#This Row],[KOPVĒRTĒJUMS ]]+Table54[[#This Row],[KOPVĒRTĒJUMS     ]]+Table54[[#This Row],[KOPVĒRTĒJUMS  ]]+Table54[[#This Row],[KOPVĒRTĒJUMS   ]]+Table54[[#This Row],[KOPVĒRTĒJUMS    ]]</f>
        <v>55.5</v>
      </c>
      <c r="F20" s="21"/>
      <c r="G20" s="22"/>
      <c r="H20" s="20"/>
      <c r="I20" s="16">
        <v>0.5</v>
      </c>
      <c r="J20" s="17">
        <v>0</v>
      </c>
      <c r="K20" s="18">
        <f>SUM(Table54[[#This Row],[KVALIFIKĀCIJA ]:[FINĀLS ]])</f>
        <v>0.5</v>
      </c>
      <c r="L20" s="16"/>
      <c r="M20" s="17"/>
      <c r="N20" s="18"/>
      <c r="O20" s="16">
        <v>1</v>
      </c>
      <c r="P20" s="17">
        <v>54</v>
      </c>
      <c r="Q20" s="18">
        <f>SUM(Table54[[#This Row],[FINĀLS   ]]+Table54[[#This Row],[KVALIFIKĀCIJA   ]])</f>
        <v>55</v>
      </c>
      <c r="R20" s="16"/>
      <c r="S20" s="17"/>
      <c r="T20" s="18"/>
      <c r="U20" s="16"/>
      <c r="V20" s="17"/>
      <c r="W20" s="18"/>
    </row>
    <row r="21" spans="2:23" x14ac:dyDescent="0.25">
      <c r="B21" s="3">
        <v>17</v>
      </c>
      <c r="C21" s="3" t="s">
        <v>66</v>
      </c>
      <c r="D21" s="14" t="s">
        <v>67</v>
      </c>
      <c r="E21" s="15">
        <f>Table54[[#This Row],[KOPVĒRTĒJUMS]]+Table54[[#This Row],[KOPVĒRTĒJUMS ]]+Table54[[#This Row],[KOPVĒRTĒJUMS     ]]+Table54[[#This Row],[KOPVĒRTĒJUMS  ]]+Table54[[#This Row],[KOPVĒRTĒJUMS   ]]+Table54[[#This Row],[KOPVĒRTĒJUMS    ]]</f>
        <v>55</v>
      </c>
      <c r="F21" s="16">
        <v>1</v>
      </c>
      <c r="G21" s="17">
        <v>54</v>
      </c>
      <c r="H21" s="18">
        <f>SUM(Table54[[#This Row],[KVALIFIKĀCIJA]:[FINĀLS]])</f>
        <v>55</v>
      </c>
      <c r="I21" s="16"/>
      <c r="J21" s="17"/>
      <c r="K21" s="18"/>
      <c r="L21" s="19"/>
      <c r="M21" s="17"/>
      <c r="N21" s="18"/>
      <c r="O21" s="19"/>
      <c r="P21" s="17"/>
      <c r="Q21" s="18"/>
      <c r="R21" s="19"/>
      <c r="S21" s="17"/>
      <c r="T21" s="18"/>
      <c r="U21" s="19"/>
      <c r="V21" s="17"/>
      <c r="W21" s="18"/>
    </row>
    <row r="22" spans="2:23" x14ac:dyDescent="0.25">
      <c r="E22" s="15"/>
    </row>
    <row r="23" spans="2:23" x14ac:dyDescent="0.25">
      <c r="C23" s="1"/>
      <c r="D23" s="6"/>
    </row>
    <row r="24" spans="2:23" x14ac:dyDescent="0.25">
      <c r="C24" s="1"/>
      <c r="D24" s="6"/>
    </row>
    <row r="25" spans="2:23" x14ac:dyDescent="0.25">
      <c r="C25" s="1"/>
      <c r="D25" s="6"/>
    </row>
    <row r="26" spans="2:23" x14ac:dyDescent="0.25">
      <c r="C26" s="1"/>
      <c r="D26" s="6"/>
    </row>
    <row r="27" spans="2:23" x14ac:dyDescent="0.25">
      <c r="C27" s="1"/>
      <c r="D27" s="6"/>
      <c r="F27" s="1"/>
      <c r="I27" s="1"/>
      <c r="L27" s="1"/>
      <c r="R27" s="1"/>
      <c r="U27" s="1"/>
    </row>
    <row r="28" spans="2:23" x14ac:dyDescent="0.25">
      <c r="C28" s="1"/>
      <c r="D28" s="6"/>
      <c r="F28" s="1"/>
      <c r="I28" s="1"/>
      <c r="L28" s="1"/>
      <c r="R28" s="1"/>
      <c r="U28" s="1"/>
    </row>
    <row r="29" spans="2:23" x14ac:dyDescent="0.25">
      <c r="C29" s="1"/>
      <c r="D29" s="6"/>
    </row>
    <row r="30" spans="2:23" x14ac:dyDescent="0.25">
      <c r="C30" s="1"/>
      <c r="D30" s="6"/>
    </row>
    <row r="31" spans="2:23" x14ac:dyDescent="0.25">
      <c r="C31" s="1"/>
      <c r="D31" s="6"/>
    </row>
    <row r="32" spans="2:23" x14ac:dyDescent="0.25">
      <c r="C32" s="1"/>
      <c r="D32" s="6"/>
    </row>
    <row r="33" spans="3:4" x14ac:dyDescent="0.25">
      <c r="C33" s="1"/>
      <c r="D33" s="6"/>
    </row>
    <row r="34" spans="3:4" x14ac:dyDescent="0.25">
      <c r="C34" s="1"/>
      <c r="D34" s="6"/>
    </row>
    <row r="35" spans="3:4" x14ac:dyDescent="0.25">
      <c r="C35" s="1"/>
      <c r="D35" s="6"/>
    </row>
    <row r="36" spans="3:4" x14ac:dyDescent="0.25">
      <c r="C36" s="1"/>
      <c r="D36" s="6"/>
    </row>
    <row r="37" spans="3:4" x14ac:dyDescent="0.25">
      <c r="C37" s="1"/>
      <c r="D37" s="6"/>
    </row>
    <row r="38" spans="3:4" x14ac:dyDescent="0.25">
      <c r="C38" s="1"/>
      <c r="D38" s="6"/>
    </row>
    <row r="39" spans="3:4" x14ac:dyDescent="0.25">
      <c r="C39" s="1"/>
      <c r="D39" s="6"/>
    </row>
    <row r="40" spans="3:4" x14ac:dyDescent="0.25">
      <c r="C40" s="1"/>
      <c r="D40" s="6"/>
    </row>
    <row r="41" spans="3:4" x14ac:dyDescent="0.25">
      <c r="C41" s="1"/>
      <c r="D41" s="6"/>
    </row>
    <row r="42" spans="3:4" x14ac:dyDescent="0.25">
      <c r="C42" s="1"/>
      <c r="D42" s="6"/>
    </row>
    <row r="43" spans="3:4" x14ac:dyDescent="0.25">
      <c r="C43" s="1"/>
      <c r="D43" s="6"/>
    </row>
    <row r="44" spans="3:4" x14ac:dyDescent="0.25">
      <c r="C44" s="1"/>
      <c r="D44" s="6"/>
    </row>
    <row r="45" spans="3:4" x14ac:dyDescent="0.25">
      <c r="C45" s="1"/>
      <c r="D45" s="6"/>
    </row>
    <row r="46" spans="3:4" x14ac:dyDescent="0.25">
      <c r="C46" s="1"/>
      <c r="D46" s="6"/>
    </row>
    <row r="47" spans="3:4" x14ac:dyDescent="0.25">
      <c r="C47" s="1"/>
      <c r="D47" s="6"/>
    </row>
    <row r="48" spans="3:4" x14ac:dyDescent="0.25">
      <c r="C48" s="1"/>
      <c r="D48" s="6"/>
    </row>
    <row r="49" spans="3:4" x14ac:dyDescent="0.25">
      <c r="C49" s="1"/>
      <c r="D49" s="6"/>
    </row>
  </sheetData>
  <mergeCells count="12">
    <mergeCell ref="U3:W3"/>
    <mergeCell ref="F2:H2"/>
    <mergeCell ref="I2:K2"/>
    <mergeCell ref="L2:N2"/>
    <mergeCell ref="O2:Q2"/>
    <mergeCell ref="R2:T2"/>
    <mergeCell ref="U2:W2"/>
    <mergeCell ref="F3:H3"/>
    <mergeCell ref="I3:K3"/>
    <mergeCell ref="L3:N3"/>
    <mergeCell ref="O3:Q3"/>
    <mergeCell ref="R3:T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workbookViewId="0">
      <selection activeCell="C27" sqref="C27"/>
    </sheetView>
  </sheetViews>
  <sheetFormatPr defaultColWidth="8.85546875" defaultRowHeight="15" x14ac:dyDescent="0.25"/>
  <cols>
    <col min="2" max="2" width="27.140625" customWidth="1"/>
    <col min="3" max="3" width="9.85546875" style="7" customWidth="1"/>
    <col min="4" max="4" width="19.140625" style="36" customWidth="1"/>
    <col min="5" max="5" width="9.42578125" customWidth="1"/>
    <col min="12" max="12" width="17.28515625" customWidth="1"/>
  </cols>
  <sheetData>
    <row r="2" spans="1:15" ht="33.75" x14ac:dyDescent="0.5">
      <c r="A2" s="31"/>
      <c r="B2" s="32" t="s">
        <v>73</v>
      </c>
      <c r="C2" s="33"/>
      <c r="D2" s="34"/>
      <c r="E2" s="31"/>
      <c r="F2" s="31"/>
      <c r="G2" s="31"/>
      <c r="H2" s="31"/>
      <c r="I2" s="31"/>
      <c r="J2" s="31"/>
      <c r="K2" s="31"/>
      <c r="L2" s="35"/>
      <c r="M2" s="35"/>
      <c r="N2" s="35"/>
      <c r="O2" s="35"/>
    </row>
    <row r="3" spans="1:15" ht="15.75" thickBot="1" x14ac:dyDescent="0.3"/>
    <row r="4" spans="1:15" ht="15.75" thickBot="1" x14ac:dyDescent="0.3">
      <c r="A4" s="37" t="s">
        <v>74</v>
      </c>
      <c r="B4" s="38" t="s">
        <v>29</v>
      </c>
      <c r="C4" s="39" t="s">
        <v>48</v>
      </c>
      <c r="D4" s="40" t="s">
        <v>1</v>
      </c>
      <c r="E4" s="39" t="s">
        <v>75</v>
      </c>
      <c r="F4" s="41" t="s">
        <v>76</v>
      </c>
      <c r="G4" s="41" t="s">
        <v>77</v>
      </c>
      <c r="H4" s="41" t="s">
        <v>78</v>
      </c>
      <c r="I4" s="41" t="s">
        <v>79</v>
      </c>
      <c r="J4" s="41" t="s">
        <v>80</v>
      </c>
      <c r="K4" s="42" t="s">
        <v>81</v>
      </c>
      <c r="L4" s="43" t="s">
        <v>0</v>
      </c>
    </row>
    <row r="5" spans="1:15" x14ac:dyDescent="0.25">
      <c r="A5" s="85">
        <v>1</v>
      </c>
      <c r="B5" s="90" t="s">
        <v>82</v>
      </c>
      <c r="C5" s="44" t="s">
        <v>6</v>
      </c>
      <c r="D5" s="45" t="s">
        <v>15</v>
      </c>
      <c r="E5" s="46" t="s">
        <v>28</v>
      </c>
      <c r="F5" s="47">
        <v>75</v>
      </c>
      <c r="G5" s="48">
        <v>100</v>
      </c>
      <c r="H5" s="48">
        <v>58</v>
      </c>
      <c r="I5" s="48">
        <v>62</v>
      </c>
      <c r="J5" s="48">
        <v>71</v>
      </c>
      <c r="K5" s="48">
        <v>98</v>
      </c>
      <c r="L5" s="95">
        <f>SUM(F9:K9)</f>
        <v>934</v>
      </c>
    </row>
    <row r="6" spans="1:15" x14ac:dyDescent="0.25">
      <c r="A6" s="86"/>
      <c r="B6" s="91"/>
      <c r="C6" s="44" t="s">
        <v>9</v>
      </c>
      <c r="D6" s="45" t="s">
        <v>18</v>
      </c>
      <c r="E6" s="46" t="s">
        <v>28</v>
      </c>
      <c r="F6" s="47">
        <v>56</v>
      </c>
      <c r="G6" s="47">
        <v>56</v>
      </c>
      <c r="H6" s="47">
        <v>91</v>
      </c>
      <c r="I6" s="47">
        <v>104</v>
      </c>
      <c r="J6" s="47">
        <v>73</v>
      </c>
      <c r="K6" s="47">
        <v>90</v>
      </c>
      <c r="L6" s="95"/>
    </row>
    <row r="7" spans="1:15" x14ac:dyDescent="0.25">
      <c r="A7" s="87"/>
      <c r="B7" s="92"/>
      <c r="C7" s="44"/>
      <c r="D7" s="50"/>
      <c r="E7" s="46"/>
      <c r="F7" s="49"/>
      <c r="G7" s="49"/>
      <c r="H7" s="49"/>
      <c r="I7" s="49"/>
      <c r="J7" s="49"/>
      <c r="K7" s="49"/>
      <c r="L7" s="96"/>
    </row>
    <row r="8" spans="1:15" x14ac:dyDescent="0.25">
      <c r="A8" s="88"/>
      <c r="B8" s="93"/>
      <c r="C8" s="44"/>
      <c r="D8" s="51"/>
      <c r="E8" s="46"/>
      <c r="F8" s="49"/>
      <c r="G8" s="49"/>
      <c r="H8" s="49"/>
      <c r="I8" s="49"/>
      <c r="J8" s="49"/>
      <c r="K8" s="49"/>
      <c r="L8" s="97"/>
    </row>
    <row r="9" spans="1:15" ht="15.75" thickBot="1" x14ac:dyDescent="0.3">
      <c r="A9" s="89"/>
      <c r="B9" s="94"/>
      <c r="C9" s="52"/>
      <c r="D9" s="53"/>
      <c r="E9" s="53"/>
      <c r="F9" s="54">
        <f>F5+F6</f>
        <v>131</v>
      </c>
      <c r="G9" s="54">
        <f>G5+G6</f>
        <v>156</v>
      </c>
      <c r="H9" s="54">
        <f>H5+H6</f>
        <v>149</v>
      </c>
      <c r="I9" s="54">
        <f>I5+I6</f>
        <v>166</v>
      </c>
      <c r="J9" s="54">
        <f>J6+J5</f>
        <v>144</v>
      </c>
      <c r="K9" s="54">
        <f>K5+K6</f>
        <v>188</v>
      </c>
      <c r="L9" s="98"/>
    </row>
    <row r="10" spans="1:15" x14ac:dyDescent="0.25">
      <c r="A10" s="85">
        <v>2</v>
      </c>
      <c r="B10" s="90" t="s">
        <v>84</v>
      </c>
      <c r="C10" s="44" t="s">
        <v>23</v>
      </c>
      <c r="D10" s="45" t="s">
        <v>22</v>
      </c>
      <c r="E10" s="46" t="s">
        <v>28</v>
      </c>
      <c r="F10" s="47">
        <v>63</v>
      </c>
      <c r="G10" s="48">
        <v>62</v>
      </c>
      <c r="H10" s="48">
        <v>71</v>
      </c>
      <c r="I10" s="48">
        <v>100</v>
      </c>
      <c r="J10" s="48">
        <v>112</v>
      </c>
      <c r="K10" s="48">
        <v>58</v>
      </c>
      <c r="L10" s="95">
        <f>SUM(F14:K14)</f>
        <v>672.5</v>
      </c>
    </row>
    <row r="11" spans="1:15" x14ac:dyDescent="0.25">
      <c r="A11" s="86"/>
      <c r="B11" s="91"/>
      <c r="C11" s="44" t="s">
        <v>7</v>
      </c>
      <c r="D11" s="45" t="s">
        <v>16</v>
      </c>
      <c r="E11" s="46" t="s">
        <v>28</v>
      </c>
      <c r="F11" s="47"/>
      <c r="G11" s="47">
        <v>63</v>
      </c>
      <c r="H11" s="47"/>
      <c r="I11" s="47">
        <v>24.5</v>
      </c>
      <c r="J11" s="47">
        <v>63</v>
      </c>
      <c r="K11" s="47">
        <v>56</v>
      </c>
      <c r="L11" s="95"/>
    </row>
    <row r="12" spans="1:15" x14ac:dyDescent="0.25">
      <c r="A12" s="87"/>
      <c r="B12" s="92"/>
      <c r="C12" s="44"/>
      <c r="D12" s="50"/>
      <c r="E12" s="46"/>
      <c r="F12" s="49"/>
      <c r="G12" s="49"/>
      <c r="H12" s="49"/>
      <c r="I12" s="49"/>
      <c r="J12" s="49"/>
      <c r="K12" s="49"/>
      <c r="L12" s="96"/>
    </row>
    <row r="13" spans="1:15" x14ac:dyDescent="0.25">
      <c r="A13" s="88"/>
      <c r="B13" s="93"/>
      <c r="C13" s="44"/>
      <c r="D13" s="51"/>
      <c r="E13" s="46"/>
      <c r="F13" s="49"/>
      <c r="G13" s="49"/>
      <c r="H13" s="49"/>
      <c r="I13" s="49"/>
      <c r="J13" s="49"/>
      <c r="K13" s="49"/>
      <c r="L13" s="97"/>
    </row>
    <row r="14" spans="1:15" ht="15.75" thickBot="1" x14ac:dyDescent="0.3">
      <c r="A14" s="89"/>
      <c r="B14" s="94"/>
      <c r="C14" s="52"/>
      <c r="D14" s="53"/>
      <c r="E14" s="53"/>
      <c r="F14" s="54">
        <f>F10+F11</f>
        <v>63</v>
      </c>
      <c r="G14" s="54">
        <f>G10+G11</f>
        <v>125</v>
      </c>
      <c r="H14" s="54">
        <f>H10+H11</f>
        <v>71</v>
      </c>
      <c r="I14" s="54">
        <f>I10+I11</f>
        <v>124.5</v>
      </c>
      <c r="J14" s="54">
        <f>J11+J10</f>
        <v>175</v>
      </c>
      <c r="K14" s="54">
        <f>K10+K11</f>
        <v>114</v>
      </c>
      <c r="L14" s="98"/>
    </row>
    <row r="15" spans="1:15" x14ac:dyDescent="0.25">
      <c r="A15" s="85">
        <v>3</v>
      </c>
      <c r="B15" s="90" t="s">
        <v>83</v>
      </c>
      <c r="C15" s="44" t="s">
        <v>24</v>
      </c>
      <c r="D15" s="45" t="s">
        <v>33</v>
      </c>
      <c r="E15" s="46" t="s">
        <v>28</v>
      </c>
      <c r="F15" s="47"/>
      <c r="G15" s="48">
        <v>0.5</v>
      </c>
      <c r="H15" s="48">
        <v>61.5</v>
      </c>
      <c r="I15" s="48">
        <v>56</v>
      </c>
      <c r="J15" s="48">
        <v>56</v>
      </c>
      <c r="K15" s="48"/>
      <c r="L15" s="95">
        <f>SUM(F19:K19)</f>
        <v>569</v>
      </c>
    </row>
    <row r="16" spans="1:15" x14ac:dyDescent="0.25">
      <c r="A16" s="86"/>
      <c r="B16" s="91"/>
      <c r="C16" s="44" t="s">
        <v>5</v>
      </c>
      <c r="D16" s="45" t="s">
        <v>14</v>
      </c>
      <c r="E16" s="46" t="s">
        <v>28</v>
      </c>
      <c r="F16" s="47">
        <v>64</v>
      </c>
      <c r="G16" s="47">
        <v>55</v>
      </c>
      <c r="H16" s="47">
        <v>82</v>
      </c>
      <c r="I16" s="47">
        <v>60</v>
      </c>
      <c r="J16" s="47">
        <v>57</v>
      </c>
      <c r="K16" s="47">
        <v>77</v>
      </c>
      <c r="L16" s="95"/>
    </row>
    <row r="17" spans="1:12" x14ac:dyDescent="0.25">
      <c r="A17" s="87"/>
      <c r="B17" s="92"/>
      <c r="C17" s="44"/>
      <c r="D17" s="50"/>
      <c r="E17" s="46"/>
      <c r="F17" s="49"/>
      <c r="G17" s="49"/>
      <c r="H17" s="49"/>
      <c r="I17" s="49"/>
      <c r="J17" s="49"/>
      <c r="K17" s="49"/>
      <c r="L17" s="96"/>
    </row>
    <row r="18" spans="1:12" x14ac:dyDescent="0.25">
      <c r="A18" s="88"/>
      <c r="B18" s="93"/>
      <c r="C18" s="44"/>
      <c r="D18" s="51"/>
      <c r="E18" s="46"/>
      <c r="F18" s="49"/>
      <c r="G18" s="49"/>
      <c r="H18" s="49"/>
      <c r="I18" s="49"/>
      <c r="J18" s="49"/>
      <c r="K18" s="49"/>
      <c r="L18" s="97"/>
    </row>
    <row r="19" spans="1:12" ht="15.75" thickBot="1" x14ac:dyDescent="0.3">
      <c r="A19" s="89"/>
      <c r="B19" s="94"/>
      <c r="C19" s="52"/>
      <c r="D19" s="53"/>
      <c r="E19" s="53"/>
      <c r="F19" s="54">
        <f>F15+F16</f>
        <v>64</v>
      </c>
      <c r="G19" s="54">
        <f>G15+G16</f>
        <v>55.5</v>
      </c>
      <c r="H19" s="54">
        <f>H15+H16</f>
        <v>143.5</v>
      </c>
      <c r="I19" s="54">
        <f>I15+I16</f>
        <v>116</v>
      </c>
      <c r="J19" s="54">
        <f>J16+J15</f>
        <v>113</v>
      </c>
      <c r="K19" s="54">
        <f>K15+K16</f>
        <v>77</v>
      </c>
      <c r="L19" s="98"/>
    </row>
  </sheetData>
  <mergeCells count="9">
    <mergeCell ref="A15:A19"/>
    <mergeCell ref="B15:B19"/>
    <mergeCell ref="L15:L19"/>
    <mergeCell ref="A5:A9"/>
    <mergeCell ref="B5:B9"/>
    <mergeCell ref="L5:L9"/>
    <mergeCell ref="A10:A14"/>
    <mergeCell ref="B10:B14"/>
    <mergeCell ref="L10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TOTAL_LV</vt:lpstr>
      <vt:lpstr>TEAMSLV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Work Europe</cp:lastModifiedBy>
  <cp:lastPrinted>2020-10-03T10:58:50Z</cp:lastPrinted>
  <dcterms:created xsi:type="dcterms:W3CDTF">2017-04-26T13:26:57Z</dcterms:created>
  <dcterms:modified xsi:type="dcterms:W3CDTF">2020-10-07T08:19:04Z</dcterms:modified>
</cp:coreProperties>
</file>