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Drifts 2020/00_Drifts/3rd_stage/"/>
    </mc:Choice>
  </mc:AlternateContent>
  <xr:revisionPtr revIDLastSave="0" documentId="13_ncr:1_{B99D4129-B942-FB45-9C30-1AD551BFD4F7}" xr6:coauthVersionLast="36" xr6:coauthVersionMax="36" xr10:uidLastSave="{00000000-0000-0000-0000-000000000000}"/>
  <bookViews>
    <workbookView xWindow="1640" yWindow="460" windowWidth="32880" windowHeight="17540" activeTab="5" xr2:uid="{00000000-000D-0000-FFFF-FFFF00000000}"/>
  </bookViews>
  <sheets>
    <sheet name="DS" sheetId="4" r:id="rId1"/>
    <sheet name="QUALIFICATION" sheetId="6" r:id="rId2"/>
    <sheet name="QUALIFICATION_TOTAL" sheetId="7" r:id="rId3"/>
    <sheet name="TOP32" sheetId="23" r:id="rId4"/>
    <sheet name="TOTAL" sheetId="22" r:id="rId5"/>
    <sheet name="TOTAL_LV" sheetId="24" r:id="rId6"/>
  </sheets>
  <calcPr calcId="181029" refMode="R1C1"/>
</workbook>
</file>

<file path=xl/calcChain.xml><?xml version="1.0" encoding="utf-8"?>
<calcChain xmlns="http://schemas.openxmlformats.org/spreadsheetml/2006/main">
  <c r="N22" i="24" l="1"/>
  <c r="H22" i="24"/>
  <c r="E22" i="24" s="1"/>
  <c r="K21" i="24"/>
  <c r="H21" i="24"/>
  <c r="H20" i="24"/>
  <c r="E20" i="24" s="1"/>
  <c r="N19" i="24"/>
  <c r="K19" i="24"/>
  <c r="K18" i="24"/>
  <c r="E18" i="24" s="1"/>
  <c r="K17" i="24"/>
  <c r="E17" i="24" s="1"/>
  <c r="K16" i="24"/>
  <c r="E16" i="24" s="1"/>
  <c r="K15" i="24"/>
  <c r="H15" i="24"/>
  <c r="N14" i="24"/>
  <c r="K14" i="24"/>
  <c r="H14" i="24"/>
  <c r="N13" i="24"/>
  <c r="K13" i="24"/>
  <c r="H13" i="24"/>
  <c r="N12" i="24"/>
  <c r="K12" i="24"/>
  <c r="H12" i="24"/>
  <c r="N11" i="24"/>
  <c r="K11" i="24"/>
  <c r="H11" i="24"/>
  <c r="N10" i="24"/>
  <c r="K10" i="24"/>
  <c r="H10" i="24"/>
  <c r="N9" i="24"/>
  <c r="K9" i="24"/>
  <c r="H9" i="24"/>
  <c r="E15" i="24" l="1"/>
  <c r="E19" i="24"/>
  <c r="E21" i="24"/>
  <c r="E11" i="24"/>
  <c r="E14" i="24"/>
  <c r="E9" i="24"/>
  <c r="E10" i="24"/>
  <c r="E13" i="24"/>
  <c r="E12" i="24"/>
  <c r="N30" i="22"/>
  <c r="E30" i="22" s="1"/>
  <c r="N37" i="22"/>
  <c r="N36" i="22"/>
  <c r="N35" i="22"/>
  <c r="E35" i="22" s="1"/>
  <c r="N12" i="22"/>
  <c r="N19" i="22"/>
  <c r="N20" i="22"/>
  <c r="N18" i="22"/>
  <c r="N26" i="22"/>
  <c r="N22" i="22"/>
  <c r="N34" i="22"/>
  <c r="N33" i="22"/>
  <c r="N29" i="22"/>
  <c r="N24" i="22"/>
  <c r="K10" i="22"/>
  <c r="K11" i="22"/>
  <c r="K13" i="22"/>
  <c r="K17" i="22"/>
  <c r="K15" i="22"/>
  <c r="K16" i="22"/>
  <c r="K14" i="22"/>
  <c r="K12" i="22"/>
  <c r="K23" i="22"/>
  <c r="K25" i="22"/>
  <c r="K27" i="22"/>
  <c r="K28" i="22"/>
  <c r="K20" i="22"/>
  <c r="K18" i="22"/>
  <c r="K26" i="22"/>
  <c r="K22" i="22"/>
  <c r="K32" i="22"/>
  <c r="K39" i="22"/>
  <c r="K40" i="22"/>
  <c r="K41" i="22"/>
  <c r="K29" i="22"/>
  <c r="K42" i="22"/>
  <c r="K43" i="22"/>
  <c r="K44" i="22"/>
  <c r="K9" i="22"/>
  <c r="E37" i="22" l="1"/>
  <c r="E36" i="22"/>
  <c r="E24" i="22"/>
  <c r="N7" i="6"/>
  <c r="N8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6" i="6"/>
  <c r="H16" i="22" l="1"/>
  <c r="E40" i="22" l="1"/>
  <c r="E41" i="22"/>
  <c r="E29" i="22"/>
  <c r="E42" i="22"/>
  <c r="E43" i="22"/>
  <c r="E39" i="22"/>
  <c r="E44" i="22"/>
  <c r="E28" i="22"/>
  <c r="E20" i="22"/>
  <c r="E27" i="22"/>
  <c r="N16" i="22"/>
  <c r="E16" i="22" s="1"/>
  <c r="E25" i="22"/>
  <c r="E22" i="22"/>
  <c r="H21" i="22"/>
  <c r="E21" i="22" s="1"/>
  <c r="H10" i="22"/>
  <c r="H9" i="22"/>
  <c r="H17" i="22"/>
  <c r="H11" i="22"/>
  <c r="H15" i="22"/>
  <c r="H14" i="22"/>
  <c r="H19" i="22"/>
  <c r="E19" i="22" s="1"/>
  <c r="H18" i="22"/>
  <c r="H12" i="22"/>
  <c r="H31" i="22"/>
  <c r="E31" i="22" s="1"/>
  <c r="H32" i="22"/>
  <c r="H23" i="22"/>
  <c r="H13" i="22"/>
  <c r="H38" i="22"/>
  <c r="E38" i="22" s="1"/>
  <c r="H34" i="22"/>
  <c r="E34" i="22" s="1"/>
  <c r="H33" i="22"/>
  <c r="E33" i="22" s="1"/>
  <c r="H26" i="22"/>
  <c r="N13" i="22"/>
  <c r="N14" i="22"/>
  <c r="N15" i="22"/>
  <c r="N11" i="22"/>
  <c r="N17" i="22"/>
  <c r="N9" i="22"/>
  <c r="N10" i="22"/>
  <c r="E9" i="22" l="1"/>
  <c r="E26" i="22"/>
  <c r="E14" i="22"/>
  <c r="E13" i="22"/>
  <c r="E12" i="22"/>
  <c r="E15" i="22"/>
  <c r="E10" i="22"/>
  <c r="E23" i="22"/>
  <c r="E18" i="22"/>
  <c r="E11" i="22"/>
  <c r="E32" i="22"/>
  <c r="E17" i="22"/>
  <c r="J32" i="7"/>
  <c r="J30" i="7"/>
  <c r="J31" i="7"/>
  <c r="J24" i="7" l="1"/>
  <c r="J28" i="7"/>
  <c r="J25" i="7"/>
  <c r="J29" i="7"/>
  <c r="J26" i="7"/>
  <c r="J27" i="7"/>
  <c r="J23" i="7"/>
  <c r="J11" i="7"/>
  <c r="J17" i="7"/>
  <c r="J18" i="7"/>
  <c r="J13" i="7"/>
  <c r="J15" i="7"/>
  <c r="J16" i="7"/>
  <c r="J14" i="7"/>
  <c r="J21" i="7"/>
  <c r="J22" i="7"/>
  <c r="J19" i="7"/>
  <c r="J20" i="7"/>
  <c r="J12" i="7"/>
</calcChain>
</file>

<file path=xl/sharedStrings.xml><?xml version="1.0" encoding="utf-8"?>
<sst xmlns="http://schemas.openxmlformats.org/spreadsheetml/2006/main" count="478" uniqueCount="141">
  <si>
    <t>Vārds, Uzvārds</t>
  </si>
  <si>
    <t>Starta nr.</t>
  </si>
  <si>
    <t>Valsts</t>
  </si>
  <si>
    <t>Nr.p.k.</t>
  </si>
  <si>
    <t>REĢISTRĒTO DALĪBNIEKU SARAKSTS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</si>
  <si>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</si>
  <si>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</si>
  <si>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</si>
  <si>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</si>
  <si>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</si>
  <si>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</si>
  <si>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</si>
  <si>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</si>
  <si>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</si>
  <si>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</si>
  <si>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</si>
  <si>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</si>
  <si>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</si>
  <si>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</si>
  <si>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</si>
  <si>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</si>
  <si>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</si>
  <si>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</si>
  <si>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</si>
  <si>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</si>
  <si>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</si>
  <si>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</si>
  <si>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</si>
  <si>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LABĀKAIS K</t>
  </si>
  <si>
    <t>KVALIFIKĀCIJAS BRAUCIENS 1</t>
  </si>
  <si>
    <t xml:space="preserve"> KVALIFIKĀCIJAS BRAUCIENS 2</t>
  </si>
  <si>
    <t>START NR.</t>
  </si>
  <si>
    <t>Constant</t>
  </si>
  <si>
    <t>Duplct finder</t>
  </si>
  <si>
    <t>MĀRTIŅŠ BĒRZIŅŠ</t>
  </si>
  <si>
    <t>SEMI PRO KLASE</t>
  </si>
  <si>
    <t>HIDE THIS!</t>
  </si>
  <si>
    <t>LV32</t>
  </si>
  <si>
    <t>LV3</t>
  </si>
  <si>
    <t>EE55</t>
  </si>
  <si>
    <t>LV85</t>
  </si>
  <si>
    <t>LV25</t>
  </si>
  <si>
    <t>LV22</t>
  </si>
  <si>
    <t>EE90</t>
  </si>
  <si>
    <t>EE66</t>
  </si>
  <si>
    <t>LV17</t>
  </si>
  <si>
    <t>LV91</t>
  </si>
  <si>
    <t>LV12</t>
  </si>
  <si>
    <t>LV26</t>
  </si>
  <si>
    <t>ANDRIS LIPARTS</t>
  </si>
  <si>
    <t>PÄRT KUVVAS</t>
  </si>
  <si>
    <t>LV</t>
  </si>
  <si>
    <t>ALEKSANDRS MURAJS</t>
  </si>
  <si>
    <t>ARTI KANNISTO</t>
  </si>
  <si>
    <t>EDGARS JENČS</t>
  </si>
  <si>
    <t>EDVARDS ŽODZIŅŠ</t>
  </si>
  <si>
    <t>JAKO PINO</t>
  </si>
  <si>
    <t>KALEV KIVILO</t>
  </si>
  <si>
    <t>KEVIN LUIGE</t>
  </si>
  <si>
    <t>MĀRIS HARTMANIS</t>
  </si>
  <si>
    <t>MICHAEL REILJAN</t>
  </si>
  <si>
    <t>NIKOLASS BERTĀNS</t>
  </si>
  <si>
    <t>REINIS RABĀCIS</t>
  </si>
  <si>
    <t>ROBERTAS ŠALKAUSKAS</t>
  </si>
  <si>
    <t>ROBERTS BĀRIŅŠ</t>
  </si>
  <si>
    <t>REIGO PROOS</t>
  </si>
  <si>
    <t>EE5</t>
  </si>
  <si>
    <t>LV1</t>
  </si>
  <si>
    <t>LV10</t>
  </si>
  <si>
    <t>LV13</t>
  </si>
  <si>
    <t>LV16</t>
  </si>
  <si>
    <t>LV18</t>
  </si>
  <si>
    <t>LV33</t>
  </si>
  <si>
    <t>EE79</t>
  </si>
  <si>
    <t>EE83</t>
  </si>
  <si>
    <t>EE</t>
  </si>
  <si>
    <t>EE17</t>
  </si>
  <si>
    <t>LV14</t>
  </si>
  <si>
    <t>ĢIRTS TREISNERS</t>
  </si>
  <si>
    <t>INGARS KRISTUTIS</t>
  </si>
  <si>
    <t>25.07.2020, KARTODROMS "BLĀZMA", DAUGAVPILS</t>
  </si>
  <si>
    <t>ARTŪRS FEDINS</t>
  </si>
  <si>
    <t>DEIMANTĖ RADZEVICIUTE</t>
  </si>
  <si>
    <t>EDMUNDS BĒRZIŅŠ</t>
  </si>
  <si>
    <t>ELVIJS EIHVALS</t>
  </si>
  <si>
    <t>GEDIMINAS ŽIGUTIS</t>
  </si>
  <si>
    <t>HOLGER LUNTER</t>
  </si>
  <si>
    <t>KRISTAPS KĀPIŅŠ</t>
  </si>
  <si>
    <t>MĀRTIŅŠ OZOLIŅŠ</t>
  </si>
  <si>
    <t>SANDRA ŽILIENĖ</t>
  </si>
  <si>
    <t>LV21</t>
  </si>
  <si>
    <t>LV15</t>
  </si>
  <si>
    <t>LV19</t>
  </si>
  <si>
    <t>EE8</t>
  </si>
  <si>
    <t>EE4</t>
  </si>
  <si>
    <t>ALLAR ASMAA</t>
  </si>
  <si>
    <t>LV27</t>
  </si>
  <si>
    <t>JĀNIS BRĀLĪTIS</t>
  </si>
  <si>
    <t>LV45</t>
  </si>
  <si>
    <t>LV20</t>
  </si>
  <si>
    <t>ANRIJS LUTERS</t>
  </si>
  <si>
    <t>LATVIJAS UN IGAUNJAS DRIFTA KAUSS</t>
  </si>
  <si>
    <t>1.POSMS</t>
  </si>
  <si>
    <t>20.06.2020, BKSB, RĪGA</t>
  </si>
  <si>
    <t>NR.P.K.</t>
  </si>
  <si>
    <t>STARTA NR.</t>
  </si>
  <si>
    <t>VĀRDS, UZVĀRDS</t>
  </si>
  <si>
    <t>KVALIFIKĀCIJA
KAUSS</t>
  </si>
  <si>
    <t>FINĀLS</t>
  </si>
  <si>
    <t>KOPVĒRTĒJUMS</t>
  </si>
  <si>
    <t xml:space="preserve">KVALIFIKĀCIJA </t>
  </si>
  <si>
    <t xml:space="preserve">FINĀLS </t>
  </si>
  <si>
    <t xml:space="preserve">KOPVĒRTĒJUMS </t>
  </si>
  <si>
    <t>2.POSMS</t>
  </si>
  <si>
    <t>SEMI PRO</t>
  </si>
  <si>
    <t>LATVIJAS UN IGAUNJAS DRIFTA KAUSA 3.POSMS</t>
  </si>
  <si>
    <t>LaitseRallyPark, ESTONIA</t>
  </si>
  <si>
    <t>08.08.2020</t>
  </si>
  <si>
    <t>EE03</t>
  </si>
  <si>
    <t>EE04</t>
  </si>
  <si>
    <t>EE05</t>
  </si>
  <si>
    <t>EE7</t>
  </si>
  <si>
    <t>EE08</t>
  </si>
  <si>
    <t>EE23</t>
  </si>
  <si>
    <t>LV66</t>
  </si>
  <si>
    <t>FI99</t>
  </si>
  <si>
    <t>KRISTJAN POLLU</t>
  </si>
  <si>
    <t>ALLAR AASMAA</t>
  </si>
  <si>
    <t>MARCO PREMS</t>
  </si>
  <si>
    <t>SIMON SUVEMAA</t>
  </si>
  <si>
    <t>PART KUVVAS</t>
  </si>
  <si>
    <t>DMITRIJS FIROVS</t>
  </si>
  <si>
    <t>REGO PROOS</t>
  </si>
  <si>
    <t>SANDER KELNER</t>
  </si>
  <si>
    <t>FIN</t>
  </si>
  <si>
    <t>08.08.2020, LaitseRallyPark, ESTONIA</t>
  </si>
  <si>
    <t>TOP 32</t>
  </si>
  <si>
    <t xml:space="preserve">KVALIFIKĀCIJA  </t>
  </si>
  <si>
    <t xml:space="preserve">KOPVĒRTĒJUMS  </t>
  </si>
  <si>
    <t xml:space="preserve">FINĀLS  </t>
  </si>
  <si>
    <t>3.POSMS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</si>
</sst>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16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 applyAlignment="1"/>
    <xf numFmtId="165" fontId="6" fillId="0" borderId="0" xfId="0" applyNumberFormat="1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1" fillId="6" borderId="3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2" fillId="5" borderId="5" xfId="0" applyNumberFormat="1" applyFont="1" applyFill="1" applyBorder="1" applyAlignment="1">
      <alignment horizontal="left"/>
    </xf>
    <xf numFmtId="16" fontId="12" fillId="5" borderId="21" xfId="0" applyNumberFormat="1" applyFont="1" applyFill="1" applyBorder="1" applyAlignment="1">
      <alignment horizontal="left"/>
    </xf>
    <xf numFmtId="16" fontId="11" fillId="6" borderId="22" xfId="0" applyNumberFormat="1" applyFont="1" applyFill="1" applyBorder="1" applyAlignment="1">
      <alignment horizontal="center"/>
    </xf>
    <xf numFmtId="16" fontId="11" fillId="7" borderId="8" xfId="0" applyNumberFormat="1" applyFont="1" applyFill="1" applyBorder="1" applyAlignment="1">
      <alignment horizontal="center"/>
    </xf>
    <xf numFmtId="0" fontId="9" fillId="0" borderId="0" xfId="0" applyFont="1"/>
    <xf numFmtId="0" fontId="13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0" borderId="9" xfId="0" applyFont="1" applyBorder="1"/>
    <xf numFmtId="0" fontId="10" fillId="0" borderId="1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8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6" fillId="0" borderId="0" xfId="0" applyNumberFormat="1" applyFont="1" applyFill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10" fillId="0" borderId="27" xfId="0" applyFont="1" applyFill="1" applyBorder="1"/>
    <xf numFmtId="0" fontId="10" fillId="0" borderId="28" xfId="0" applyFont="1" applyFill="1" applyBorder="1"/>
    <xf numFmtId="164" fontId="7" fillId="0" borderId="0" xfId="0" applyNumberFormat="1" applyFont="1" applyFill="1" applyAlignment="1"/>
    <xf numFmtId="0" fontId="9" fillId="0" borderId="0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3">
    <cellStyle name="Excel Built-in Normal" xfId="1" xr:uid="{00000000-0005-0000-0000-000000000000}"/>
    <cellStyle name="Normal" xfId="0" builtinId="0"/>
    <cellStyle name="Normal 9" xfId="2" xr:uid="{D97E69E2-BEDA-0042-914B-5309F355E73D}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38705</xdr:rowOff>
    </xdr:from>
    <xdr:to>
      <xdr:col>4</xdr:col>
      <xdr:colOff>127000</xdr:colOff>
      <xdr:row>4</xdr:row>
      <xdr:rowOff>139700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02205"/>
          <a:ext cx="1968500" cy="74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76200</xdr:rowOff>
    </xdr:from>
    <xdr:to>
      <xdr:col>3</xdr:col>
      <xdr:colOff>673100</xdr:colOff>
      <xdr:row>6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524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82550</xdr:rowOff>
    </xdr:from>
    <xdr:to>
      <xdr:col>5</xdr:col>
      <xdr:colOff>203200</xdr:colOff>
      <xdr:row>6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5809EF-D7FF-E54E-8F27-427F89B819A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0" y="82550"/>
          <a:ext cx="2616200" cy="984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114300</xdr:rowOff>
    </xdr:from>
    <xdr:to>
      <xdr:col>3</xdr:col>
      <xdr:colOff>431800</xdr:colOff>
      <xdr:row>4</xdr:row>
      <xdr:rowOff>101599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C41E63-B1FD-C34D-950C-F41F0B24621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317500" y="114300"/>
          <a:ext cx="2413000" cy="939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114300</xdr:rowOff>
    </xdr:from>
    <xdr:to>
      <xdr:col>3</xdr:col>
      <xdr:colOff>127000</xdr:colOff>
      <xdr:row>4</xdr:row>
      <xdr:rowOff>177799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ACE39B-781C-344A-9C31-2E405914288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317500" y="114300"/>
          <a:ext cx="19685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F30" totalsRowShown="0" headerRowDxfId="44" dataDxfId="43">
  <autoFilter ref="B8:F30" xr:uid="{545AD78E-99EE-5B40-9B2A-99DF9BD64582}"/>
  <sortState ref="B9:F30">
    <sortCondition ref="D8:D30"/>
  </sortState>
  <tableColumns count="5">
    <tableColumn id="1" xr3:uid="{AC4AC935-F7FF-8446-8030-ECED817D43D1}" name="Nr.p.k." dataDxfId="42"/>
    <tableColumn id="2" xr3:uid="{0396FD18-74A2-4841-80E5-45D484E01FA0}" name="Starta nr." dataDxfId="41"/>
    <tableColumn id="5" xr3:uid="{097F1A90-AE80-8D45-8B81-87B5BE8141FC}" name="HIDE THIS!" dataDxfId="40"/>
    <tableColumn id="3" xr3:uid="{0B0A2731-EA47-3944-81E9-50581E5BB7BC}" name="Vārds, Uzvārds" dataDxfId="39"/>
    <tableColumn id="4" xr3:uid="{5BD340EF-1D08-9E48-ACD5-2C85F65E6BC8}" name="Valsts" dataDxfId="3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32" totalsRowShown="0" headerRowDxfId="37" dataDxfId="36">
  <autoFilter ref="B10:G32" xr:uid="{21383676-882F-CE40-BD06-CF9CFCDA117D}"/>
  <sortState ref="B11:G32">
    <sortCondition descending="1" ref="G10:G32"/>
  </sortState>
  <tableColumns count="6">
    <tableColumn id="1" xr3:uid="{3542E0A0-A8B9-3E40-B243-532A7D791282}" name="Nr.p.k." dataDxfId="35"/>
    <tableColumn id="2" xr3:uid="{7116605A-2395-CB49-B540-1213EDD0A90B}" name="Starta nr." dataDxfId="34">
      <calculatedColumnFormula>INDEX(QUALIFICATION!#REF!,MATCH(LARGE(QUALIFICATION!#REF!,ROWS(QUALIFICATION!$1:1)),QUALIFICATION!#REF!,0))</calculatedColumnFormula>
    </tableColumn>
    <tableColumn id="3" xr3:uid="{21F644C2-108A-A74D-9A61-EBC7104B3A2E}" name="Vārds, Uzvārds" dataDxfId="33">
      <calculatedColumnFormula>INDEX(QUALIFICATION!#REF!,MATCH(LARGE(QUALIFICATION!#REF!,ROWS(QUALIFICATION!$1:1)),QUALIFICATION!#REF!,0))</calculatedColumnFormula>
    </tableColumn>
    <tableColumn id="4" xr3:uid="{598A6E3D-AD6F-5948-AACB-FAC26600491A}" name="K1" dataDxfId="32">
      <calculatedColumnFormula>INDEX(QUALIFICATION!#REF!,MATCH(LARGE(QUALIFICATION!#REF!,ROWS(QUALIFICATION!$1:1)),QUALIFICATION!#REF!,0))</calculatedColumnFormula>
    </tableColumn>
    <tableColumn id="11" xr3:uid="{2C028496-7B1B-1A4C-A4DB-8CA1C0B6C370}" name="K2" dataDxfId="31">
      <calculatedColumnFormula>INDEX(QUALIFICATION!#REF!,MATCH(LARGE(QUALIFICATION!#REF!,ROWS(QUALIFICATION!$1:1)),QUALIFICATION!#REF!,0))</calculatedColumnFormula>
    </tableColumn>
    <tableColumn id="12" xr3:uid="{B89CA9C8-0AFD-F048-AD3F-BC80350591DB}" name="LABĀKAIS K" dataDxfId="30">
      <calculatedColumnFormula>LARGE(QUALIFICATION!#REF!,Table135[[#This Row],[Nr.p.k.]])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F8C331A-545C-204D-9DFF-19DAB75D7FE7}" name="Table5" displayName="Table5" ref="B8:N44" totalsRowShown="0" dataDxfId="29">
  <autoFilter ref="B8:N44" xr:uid="{01CC0071-8E75-2547-806B-71C76C2FFA5C}"/>
  <sortState ref="B9:N44">
    <sortCondition descending="1" ref="E8:E44"/>
  </sortState>
  <tableColumns count="13">
    <tableColumn id="1" xr3:uid="{62E45CBC-1489-794F-B157-62A3DD674E93}" name="NR.P.K." dataDxfId="28"/>
    <tableColumn id="2" xr3:uid="{DCBFAFF1-5D65-1442-A8F9-1C0813A35C31}" name="STARTA NR." dataDxfId="27"/>
    <tableColumn id="3" xr3:uid="{328EE93E-2D24-9348-9130-F43D87C61440}" name="VĀRDS, UZVĀRDS" dataDxfId="26"/>
    <tableColumn id="4" xr3:uid="{2AECA20E-8960-1A4B-8CC1-8E8E4D328DA4}" name="KVALIFIKĀCIJA_x000a_KAUSS" dataDxfId="25">
      <calculatedColumnFormula>Table5[[#This Row],[KOPVĒRTĒJUMS]]+Table5[[#This Row],[KOPVĒRTĒJUMS ]]+Table5[[#This Row],[KOPVĒRTĒJUMS  ]]</calculatedColumnFormula>
    </tableColumn>
    <tableColumn id="10" xr3:uid="{36DB7F0C-7EC4-EF41-8918-094D0267F1DC}" name="KVALIFIKĀCIJA" dataDxfId="24"/>
    <tableColumn id="9" xr3:uid="{886D7057-3658-DB44-B545-BC82DD0988A4}" name="FINĀLS" dataDxfId="23"/>
    <tableColumn id="8" xr3:uid="{26B0001F-0036-2743-9071-24D5320467AB}" name="KOPVĒRTĒJUMS" dataDxfId="22">
      <calculatedColumnFormula>SUM(Table5[[#This Row],[KVALIFIKĀCIJA]:[FINĀLS]])</calculatedColumnFormula>
    </tableColumn>
    <tableColumn id="13" xr3:uid="{DD960CE6-94BD-2148-9B9E-E48592469C53}" name="KVALIFIKĀCIJA " dataDxfId="21"/>
    <tableColumn id="12" xr3:uid="{71CD885B-1405-F448-B70B-ED54B773940D}" name="FINĀLS " dataDxfId="20"/>
    <tableColumn id="11" xr3:uid="{5979FDE9-7A48-B341-8597-14EC1EB19A8A}" name="KOPVĒRTĒJUMS " dataDxfId="19">
      <calculatedColumnFormula>SUM(Table5[[#This Row],[KVALIFIKĀCIJA ]:[FINĀLS ]])</calculatedColumnFormula>
    </tableColumn>
    <tableColumn id="5" xr3:uid="{2BC7379E-3D16-7F4A-93D9-F6E3E1853109}" name="KVALIFIKĀCIJA  " dataDxfId="18"/>
    <tableColumn id="6" xr3:uid="{7EEE7F39-53E6-E544-9D1E-3E4FD73FD88F}" name="FINĀLS  " dataDxfId="17"/>
    <tableColumn id="7" xr3:uid="{9ED0F671-C6FE-4A43-8F41-940E44265696}" name="KOPVĒRTĒJUMS  " dataDxfId="16">
      <calculatedColumnFormula>SUM(Table5[[#This Row],[KVALIFIKĀCIJA  ]:[FINĀLS  ]])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C77B38-8999-314D-A71E-AE7E5A51C862}" name="Table52" displayName="Table52" ref="B8:N22" totalsRowShown="0" dataDxfId="15">
  <autoFilter ref="B8:N22" xr:uid="{BC4CFE3E-2061-C540-8C48-C9E36C6DCED1}"/>
  <sortState ref="B9:N22">
    <sortCondition descending="1" ref="E8:E22"/>
  </sortState>
  <tableColumns count="13">
    <tableColumn id="1" xr3:uid="{E8BB1E32-D8C4-574B-93DF-E827CA38D99B}" name="NR.P.K." dataDxfId="0"/>
    <tableColumn id="2" xr3:uid="{7D2E2D0D-CC8D-3A45-A489-1CB7B8AB736D}" name="STARTA NR." dataDxfId="14"/>
    <tableColumn id="3" xr3:uid="{D210FCD9-87C0-5846-935B-C8EA1262E226}" name="VĀRDS, UZVĀRDS" dataDxfId="13"/>
    <tableColumn id="4" xr3:uid="{DDE58948-97CA-8C4C-9C5E-C90B523FF830}" name="KVALIFIKĀCIJA_x000a_KAUSS" dataDxfId="12">
      <calculatedColumnFormula>Table52[[#This Row],[KOPVĒRTĒJUMS]]+Table52[[#This Row],[KOPVĒRTĒJUMS ]]+Table52[[#This Row],[KOPVĒRTĒJUMS  ]]</calculatedColumnFormula>
    </tableColumn>
    <tableColumn id="10" xr3:uid="{01411F5E-C3FB-6647-9EB9-78C05C93DC9A}" name="KVALIFIKĀCIJA" dataDxfId="11"/>
    <tableColumn id="9" xr3:uid="{7F89A364-E330-7743-97A3-C5386C668019}" name="FINĀLS" dataDxfId="10"/>
    <tableColumn id="8" xr3:uid="{5CE24FD5-3D18-DB4C-90B9-D9FD703A7D7D}" name="KOPVĒRTĒJUMS" dataDxfId="9">
      <calculatedColumnFormula>SUM(Table52[[#This Row],[KVALIFIKĀCIJA]:[FINĀLS]])</calculatedColumnFormula>
    </tableColumn>
    <tableColumn id="13" xr3:uid="{70237521-B091-D441-A4CB-0BA3F3241CEC}" name="KVALIFIKĀCIJA " dataDxfId="8"/>
    <tableColumn id="12" xr3:uid="{73241154-D9E7-D940-BE18-2BDB270DD634}" name="FINĀLS " dataDxfId="7"/>
    <tableColumn id="11" xr3:uid="{8B1426BF-1E96-2C49-824F-7F519C596791}" name="KOPVĒRTĒJUMS " dataDxfId="6">
      <calculatedColumnFormula>SUM(Table52[[#This Row],[KVALIFIKĀCIJA ]:[FINĀLS ]])</calculatedColumnFormula>
    </tableColumn>
    <tableColumn id="5" xr3:uid="{6F18645E-A007-E44A-AA3F-3032CABF711D}" name="KVALIFIKĀCIJA  " dataDxfId="5"/>
    <tableColumn id="6" xr3:uid="{0DFCE765-A25D-0842-A450-30F70385689F}" name="FINĀLS  " dataDxfId="4"/>
    <tableColumn id="7" xr3:uid="{DFFDA074-C190-7C44-B56D-3B4E8EBF2A8B}" name="KOPVĒRTĒJUMS  " dataDxfId="3">
      <calculatedColumnFormula>SUM(Table52[[#This Row],[KVALIFIKĀCIJA  ]:[FINĀLS  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dimension ref="B1:F51"/>
  <sheetViews>
    <sheetView workbookViewId="0">
      <selection activeCell="E3" sqref="E3:F3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11.6640625" style="3" hidden="1" customWidth="1"/>
    <col min="5" max="5" width="37.1640625" style="1" customWidth="1"/>
    <col min="6" max="6" width="13" style="3" customWidth="1"/>
    <col min="7" max="7" width="17.5" style="1" customWidth="1"/>
    <col min="8" max="8" width="11.6640625" style="1" customWidth="1"/>
    <col min="9" max="9" width="16.5" style="1" customWidth="1"/>
    <col min="10" max="10" width="24.6640625" style="1" customWidth="1"/>
    <col min="11" max="16384" width="8.83203125" style="1"/>
  </cols>
  <sheetData>
    <row r="1" spans="2:6" ht="5" customHeight="1" x14ac:dyDescent="0.2"/>
    <row r="2" spans="2:6" ht="21" customHeight="1" x14ac:dyDescent="0.2">
      <c r="E2" s="127" t="s">
        <v>115</v>
      </c>
      <c r="F2" s="127"/>
    </row>
    <row r="3" spans="2:6" ht="14" customHeight="1" x14ac:dyDescent="0.2">
      <c r="E3" s="128" t="s">
        <v>116</v>
      </c>
      <c r="F3" s="128"/>
    </row>
    <row r="4" spans="2:6" ht="16" customHeight="1" x14ac:dyDescent="0.2">
      <c r="E4" s="129" t="s">
        <v>117</v>
      </c>
      <c r="F4" s="129"/>
    </row>
    <row r="5" spans="2:6" ht="19" customHeight="1" x14ac:dyDescent="0.2">
      <c r="E5" s="130" t="s">
        <v>4</v>
      </c>
      <c r="F5" s="130"/>
    </row>
    <row r="6" spans="2:6" ht="18" customHeight="1" x14ac:dyDescent="0.2">
      <c r="E6" s="131" t="s">
        <v>35</v>
      </c>
      <c r="F6" s="131"/>
    </row>
    <row r="7" spans="2:6" ht="8" customHeight="1" x14ac:dyDescent="0.2">
      <c r="E7" s="5"/>
    </row>
    <row r="8" spans="2:6" s="4" customFormat="1" ht="23" customHeight="1" x14ac:dyDescent="0.2">
      <c r="B8" s="57" t="s">
        <v>3</v>
      </c>
      <c r="C8" s="57" t="s">
        <v>1</v>
      </c>
      <c r="D8" s="67" t="s">
        <v>36</v>
      </c>
      <c r="E8" s="57" t="s">
        <v>0</v>
      </c>
      <c r="F8" s="57" t="s">
        <v>2</v>
      </c>
    </row>
    <row r="9" spans="2:6" x14ac:dyDescent="0.2">
      <c r="B9" s="53">
        <v>1</v>
      </c>
      <c r="C9" s="3" t="s">
        <v>67</v>
      </c>
      <c r="E9" s="12" t="s">
        <v>64</v>
      </c>
      <c r="F9" s="3" t="s">
        <v>51</v>
      </c>
    </row>
    <row r="10" spans="2:6" x14ac:dyDescent="0.2">
      <c r="B10" s="53">
        <v>2</v>
      </c>
      <c r="C10" s="3" t="s">
        <v>118</v>
      </c>
      <c r="E10" s="12" t="s">
        <v>126</v>
      </c>
      <c r="F10" s="66" t="s">
        <v>75</v>
      </c>
    </row>
    <row r="11" spans="2:6" x14ac:dyDescent="0.2">
      <c r="B11" s="53">
        <v>3</v>
      </c>
      <c r="C11" s="3" t="s">
        <v>38</v>
      </c>
      <c r="E11" s="12" t="s">
        <v>52</v>
      </c>
      <c r="F11" s="66" t="s">
        <v>51</v>
      </c>
    </row>
    <row r="12" spans="2:6" x14ac:dyDescent="0.2">
      <c r="B12" s="53">
        <v>4</v>
      </c>
      <c r="C12" s="3" t="s">
        <v>119</v>
      </c>
      <c r="E12" s="12" t="s">
        <v>127</v>
      </c>
      <c r="F12" s="66" t="s">
        <v>75</v>
      </c>
    </row>
    <row r="13" spans="2:6" x14ac:dyDescent="0.2">
      <c r="B13" s="53">
        <v>5</v>
      </c>
      <c r="C13" s="3" t="s">
        <v>120</v>
      </c>
      <c r="E13" s="12" t="s">
        <v>53</v>
      </c>
      <c r="F13" s="66" t="s">
        <v>75</v>
      </c>
    </row>
    <row r="14" spans="2:6" x14ac:dyDescent="0.2">
      <c r="B14" s="53">
        <v>6</v>
      </c>
      <c r="C14" s="3" t="s">
        <v>121</v>
      </c>
      <c r="E14" s="12" t="s">
        <v>128</v>
      </c>
      <c r="F14" s="66" t="s">
        <v>75</v>
      </c>
    </row>
    <row r="15" spans="2:6" x14ac:dyDescent="0.2">
      <c r="B15" s="53">
        <v>7</v>
      </c>
      <c r="C15" s="3" t="s">
        <v>122</v>
      </c>
      <c r="E15" s="12" t="s">
        <v>86</v>
      </c>
      <c r="F15" s="66" t="s">
        <v>75</v>
      </c>
    </row>
    <row r="16" spans="2:6" x14ac:dyDescent="0.2">
      <c r="B16" s="53">
        <v>8</v>
      </c>
      <c r="C16" s="3" t="s">
        <v>69</v>
      </c>
      <c r="E16" s="12" t="s">
        <v>87</v>
      </c>
      <c r="F16" s="66" t="s">
        <v>51</v>
      </c>
    </row>
    <row r="17" spans="2:6" x14ac:dyDescent="0.2">
      <c r="B17" s="53">
        <v>9</v>
      </c>
      <c r="C17" s="3" t="s">
        <v>76</v>
      </c>
      <c r="E17" s="12" t="s">
        <v>56</v>
      </c>
      <c r="F17" s="66" t="s">
        <v>75</v>
      </c>
    </row>
    <row r="18" spans="2:6" x14ac:dyDescent="0.2">
      <c r="B18" s="53">
        <v>10</v>
      </c>
      <c r="C18" s="3" t="s">
        <v>45</v>
      </c>
      <c r="E18" s="12" t="s">
        <v>59</v>
      </c>
      <c r="F18" s="66" t="s">
        <v>51</v>
      </c>
    </row>
    <row r="19" spans="2:6" x14ac:dyDescent="0.2">
      <c r="B19" s="53">
        <v>11</v>
      </c>
      <c r="C19" s="3" t="s">
        <v>123</v>
      </c>
      <c r="E19" s="12" t="s">
        <v>129</v>
      </c>
      <c r="F19" s="66" t="s">
        <v>75</v>
      </c>
    </row>
    <row r="20" spans="2:6" x14ac:dyDescent="0.2">
      <c r="B20" s="53">
        <v>12</v>
      </c>
      <c r="C20" s="3" t="s">
        <v>41</v>
      </c>
      <c r="E20" s="12" t="s">
        <v>55</v>
      </c>
      <c r="F20" s="66" t="s">
        <v>51</v>
      </c>
    </row>
    <row r="21" spans="2:6" x14ac:dyDescent="0.2">
      <c r="B21" s="53">
        <v>13</v>
      </c>
      <c r="C21" s="3" t="s">
        <v>37</v>
      </c>
      <c r="E21" s="12" t="s">
        <v>49</v>
      </c>
      <c r="F21" s="66" t="s">
        <v>51</v>
      </c>
    </row>
    <row r="22" spans="2:6" x14ac:dyDescent="0.2">
      <c r="B22" s="53">
        <v>14</v>
      </c>
      <c r="C22" s="3" t="s">
        <v>39</v>
      </c>
      <c r="E22" s="12" t="s">
        <v>130</v>
      </c>
      <c r="F22" s="66" t="s">
        <v>75</v>
      </c>
    </row>
    <row r="23" spans="2:6" x14ac:dyDescent="0.2">
      <c r="B23" s="53">
        <v>15</v>
      </c>
      <c r="C23" s="3" t="s">
        <v>44</v>
      </c>
      <c r="E23" s="12" t="s">
        <v>58</v>
      </c>
      <c r="F23" s="66" t="s">
        <v>75</v>
      </c>
    </row>
    <row r="24" spans="2:6" x14ac:dyDescent="0.2">
      <c r="B24" s="53">
        <v>16</v>
      </c>
      <c r="C24" s="3" t="s">
        <v>124</v>
      </c>
      <c r="E24" s="12" t="s">
        <v>131</v>
      </c>
      <c r="F24" s="66" t="s">
        <v>51</v>
      </c>
    </row>
    <row r="25" spans="2:6" x14ac:dyDescent="0.2">
      <c r="B25" s="53">
        <v>17</v>
      </c>
      <c r="C25" s="3" t="s">
        <v>73</v>
      </c>
      <c r="E25" s="12" t="s">
        <v>132</v>
      </c>
      <c r="F25" s="66" t="s">
        <v>75</v>
      </c>
    </row>
    <row r="26" spans="2:6" x14ac:dyDescent="0.2">
      <c r="B26" s="53">
        <v>18</v>
      </c>
      <c r="C26" s="3" t="s">
        <v>74</v>
      </c>
      <c r="E26" s="12" t="s">
        <v>60</v>
      </c>
      <c r="F26" s="66" t="s">
        <v>75</v>
      </c>
    </row>
    <row r="27" spans="2:6" x14ac:dyDescent="0.2">
      <c r="B27" s="53">
        <v>19</v>
      </c>
      <c r="C27" s="3" t="s">
        <v>40</v>
      </c>
      <c r="E27" s="12" t="s">
        <v>54</v>
      </c>
      <c r="F27" s="66" t="s">
        <v>51</v>
      </c>
    </row>
    <row r="28" spans="2:6" x14ac:dyDescent="0.2">
      <c r="B28" s="53">
        <v>20</v>
      </c>
      <c r="C28" s="3" t="s">
        <v>43</v>
      </c>
      <c r="E28" s="12" t="s">
        <v>57</v>
      </c>
      <c r="F28" s="66" t="s">
        <v>75</v>
      </c>
    </row>
    <row r="29" spans="2:6" x14ac:dyDescent="0.2">
      <c r="B29" s="53">
        <v>21</v>
      </c>
      <c r="C29" s="3" t="s">
        <v>46</v>
      </c>
      <c r="E29" s="12" t="s">
        <v>34</v>
      </c>
      <c r="F29" s="66" t="s">
        <v>51</v>
      </c>
    </row>
    <row r="30" spans="2:6" x14ac:dyDescent="0.2">
      <c r="B30" s="53">
        <v>22</v>
      </c>
      <c r="C30" s="3" t="s">
        <v>125</v>
      </c>
      <c r="E30" s="12" t="s">
        <v>133</v>
      </c>
      <c r="F30" s="66" t="s">
        <v>134</v>
      </c>
    </row>
    <row r="31" spans="2:6" ht="7" customHeight="1" x14ac:dyDescent="0.2">
      <c r="B31" s="62"/>
    </row>
    <row r="32" spans="2:6" x14ac:dyDescent="0.2">
      <c r="B32" s="62"/>
      <c r="C32" s="72"/>
      <c r="D32" s="72"/>
      <c r="E32" s="13"/>
    </row>
    <row r="33" spans="2:6" x14ac:dyDescent="0.2">
      <c r="B33" s="14"/>
    </row>
    <row r="34" spans="2:6" x14ac:dyDescent="0.2">
      <c r="B34" s="2"/>
      <c r="E34" s="16"/>
      <c r="F34" s="15"/>
    </row>
    <row r="35" spans="2:6" x14ac:dyDescent="0.2">
      <c r="B35" s="2"/>
      <c r="E35" s="2"/>
    </row>
    <row r="36" spans="2:6" x14ac:dyDescent="0.2">
      <c r="B36" s="2"/>
      <c r="E36" s="2"/>
    </row>
    <row r="37" spans="2:6" x14ac:dyDescent="0.2">
      <c r="B37" s="2"/>
      <c r="E37" s="17"/>
      <c r="F37" s="15"/>
    </row>
    <row r="40" spans="2:6" x14ac:dyDescent="0.2">
      <c r="B40" s="61"/>
    </row>
    <row r="45" spans="2:6" ht="17" x14ac:dyDescent="0.2">
      <c r="C45" s="7"/>
      <c r="D45" s="7"/>
      <c r="E45" s="7"/>
    </row>
    <row r="46" spans="2:6" x14ac:dyDescent="0.2">
      <c r="C46" s="1"/>
      <c r="D46" s="1"/>
      <c r="E46" s="6"/>
    </row>
    <row r="47" spans="2:6" x14ac:dyDescent="0.2">
      <c r="C47" s="8"/>
      <c r="D47" s="8"/>
      <c r="E47" s="8"/>
    </row>
    <row r="48" spans="2:6" x14ac:dyDescent="0.2">
      <c r="C48" s="9"/>
      <c r="D48" s="9"/>
      <c r="E48" s="9"/>
    </row>
    <row r="49" spans="3:5" x14ac:dyDescent="0.2">
      <c r="C49" s="1"/>
      <c r="D49" s="1"/>
      <c r="E49" s="6"/>
    </row>
    <row r="50" spans="3:5" ht="16" x14ac:dyDescent="0.2">
      <c r="C50" s="33"/>
      <c r="D50" s="33"/>
      <c r="E50" s="33"/>
    </row>
    <row r="51" spans="3:5" ht="16" x14ac:dyDescent="0.2">
      <c r="C51" s="10"/>
      <c r="D51" s="10"/>
      <c r="E51" s="10"/>
    </row>
  </sheetData>
  <mergeCells count="5">
    <mergeCell ref="E2:F2"/>
    <mergeCell ref="E3:F3"/>
    <mergeCell ref="E4:F4"/>
    <mergeCell ref="E5:F5"/>
    <mergeCell ref="E6:F6"/>
  </mergeCells>
  <pageMargins left="0.7" right="0.7" top="0.75" bottom="0.75" header="0.3" footer="0.3"/>
  <pageSetup paperSize="9" orientation="portrait" horizontalDpi="0" verticalDpi="0" copies="4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40"/>
  <sheetViews>
    <sheetView workbookViewId="0">
      <selection activeCell="N6" sqref="N6:N27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247" width="8.83203125" style="1" customWidth="1"/>
    <col min="248" max="248" width="6.1640625" style="1" customWidth="1"/>
    <col min="249" max="249" width="18.6640625" style="1" customWidth="1"/>
    <col min="250" max="251" width="8.83203125" style="1" customWidth="1"/>
    <col min="252" max="252" width="10.5" style="1" customWidth="1"/>
    <col min="253" max="254" width="11.5" style="1" customWidth="1"/>
    <col min="255" max="255" width="7.5" style="1" customWidth="1"/>
    <col min="256" max="257" width="8.83203125" style="1" customWidth="1"/>
    <col min="258" max="258" width="10.6640625" style="1" customWidth="1"/>
    <col min="259" max="259" width="11.5" style="1" customWidth="1"/>
    <col min="260" max="260" width="10.6640625" style="1" customWidth="1"/>
    <col min="261" max="261" width="6" style="1" customWidth="1"/>
    <col min="262" max="503" width="8.83203125" style="1" customWidth="1"/>
    <col min="504" max="504" width="6.1640625" style="1" customWidth="1"/>
    <col min="505" max="505" width="18.6640625" style="1" customWidth="1"/>
    <col min="506" max="507" width="8.83203125" style="1" customWidth="1"/>
    <col min="508" max="508" width="10.5" style="1" customWidth="1"/>
    <col min="509" max="510" width="11.5" style="1" customWidth="1"/>
    <col min="511" max="511" width="7.5" style="1" customWidth="1"/>
    <col min="512" max="513" width="8.83203125" style="1" customWidth="1"/>
    <col min="514" max="514" width="10.6640625" style="1" customWidth="1"/>
    <col min="515" max="515" width="11.5" style="1" customWidth="1"/>
    <col min="516" max="516" width="10.6640625" style="1" customWidth="1"/>
    <col min="517" max="517" width="6" style="1" customWidth="1"/>
    <col min="518" max="759" width="8.83203125" style="1" customWidth="1"/>
    <col min="760" max="760" width="6.1640625" style="1" customWidth="1"/>
    <col min="761" max="761" width="18.6640625" style="1" customWidth="1"/>
    <col min="762" max="763" width="8.83203125" style="1" customWidth="1"/>
    <col min="764" max="764" width="10.5" style="1" customWidth="1"/>
    <col min="765" max="766" width="11.5" style="1" customWidth="1"/>
    <col min="767" max="767" width="7.5" style="1" customWidth="1"/>
    <col min="768" max="769" width="8.83203125" style="1" customWidth="1"/>
    <col min="770" max="770" width="10.6640625" style="1" customWidth="1"/>
    <col min="771" max="771" width="11.5" style="1" customWidth="1"/>
    <col min="772" max="772" width="10.6640625" style="1" customWidth="1"/>
    <col min="773" max="773" width="6" style="1" customWidth="1"/>
    <col min="774" max="1015" width="8.83203125" style="1" customWidth="1"/>
    <col min="1016" max="1016" width="6.1640625" style="1" customWidth="1"/>
    <col min="1017" max="1017" width="18.6640625" style="1" customWidth="1"/>
    <col min="1018" max="1019" width="8.83203125" style="1" customWidth="1"/>
    <col min="1020" max="1020" width="10.5" style="1" customWidth="1"/>
    <col min="1021" max="1022" width="11.5" style="1" customWidth="1"/>
    <col min="1023" max="1023" width="7.5" style="1" customWidth="1"/>
    <col min="1024" max="1025" width="8.83203125" style="1" customWidth="1"/>
    <col min="1026" max="1026" width="10.6640625" style="1" customWidth="1"/>
    <col min="1027" max="1027" width="11.5" style="1" customWidth="1"/>
    <col min="1028" max="1028" width="10.6640625" style="1" customWidth="1"/>
    <col min="1029" max="1029" width="6" style="1" customWidth="1"/>
    <col min="1030" max="1271" width="8.83203125" style="1" customWidth="1"/>
    <col min="1272" max="1272" width="6.1640625" style="1" customWidth="1"/>
    <col min="1273" max="1273" width="18.6640625" style="1" customWidth="1"/>
    <col min="1274" max="1275" width="8.83203125" style="1" customWidth="1"/>
    <col min="1276" max="1276" width="10.5" style="1" customWidth="1"/>
    <col min="1277" max="1278" width="11.5" style="1" customWidth="1"/>
    <col min="1279" max="1279" width="7.5" style="1" customWidth="1"/>
    <col min="1280" max="1281" width="8.83203125" style="1" customWidth="1"/>
    <col min="1282" max="1282" width="10.6640625" style="1" customWidth="1"/>
    <col min="1283" max="1283" width="11.5" style="1" customWidth="1"/>
    <col min="1284" max="1284" width="10.6640625" style="1" customWidth="1"/>
    <col min="1285" max="1285" width="6" style="1" customWidth="1"/>
    <col min="1286" max="1527" width="8.83203125" style="1" customWidth="1"/>
    <col min="1528" max="1528" width="6.1640625" style="1" customWidth="1"/>
    <col min="1529" max="1529" width="18.6640625" style="1" customWidth="1"/>
    <col min="1530" max="1531" width="8.83203125" style="1" customWidth="1"/>
    <col min="1532" max="1532" width="10.5" style="1" customWidth="1"/>
    <col min="1533" max="1534" width="11.5" style="1" customWidth="1"/>
    <col min="1535" max="1535" width="7.5" style="1" customWidth="1"/>
    <col min="1536" max="1537" width="8.83203125" style="1" customWidth="1"/>
    <col min="1538" max="1538" width="10.6640625" style="1" customWidth="1"/>
    <col min="1539" max="1539" width="11.5" style="1" customWidth="1"/>
    <col min="1540" max="1540" width="10.6640625" style="1" customWidth="1"/>
    <col min="1541" max="1541" width="6" style="1" customWidth="1"/>
    <col min="1542" max="1783" width="8.83203125" style="1" customWidth="1"/>
    <col min="1784" max="1784" width="6.1640625" style="1" customWidth="1"/>
    <col min="1785" max="1785" width="18.6640625" style="1" customWidth="1"/>
    <col min="1786" max="1787" width="8.83203125" style="1" customWidth="1"/>
    <col min="1788" max="1788" width="10.5" style="1" customWidth="1"/>
    <col min="1789" max="1790" width="11.5" style="1" customWidth="1"/>
    <col min="1791" max="1791" width="7.5" style="1" customWidth="1"/>
    <col min="1792" max="1793" width="8.83203125" style="1" customWidth="1"/>
    <col min="1794" max="1794" width="10.6640625" style="1" customWidth="1"/>
    <col min="1795" max="1795" width="11.5" style="1" customWidth="1"/>
    <col min="1796" max="1796" width="10.6640625" style="1" customWidth="1"/>
    <col min="1797" max="1797" width="6" style="1" customWidth="1"/>
    <col min="1798" max="2039" width="8.83203125" style="1" customWidth="1"/>
    <col min="2040" max="2040" width="6.1640625" style="1" customWidth="1"/>
    <col min="2041" max="2041" width="18.6640625" style="1" customWidth="1"/>
    <col min="2042" max="2043" width="8.83203125" style="1" customWidth="1"/>
    <col min="2044" max="2044" width="10.5" style="1" customWidth="1"/>
    <col min="2045" max="2046" width="11.5" style="1" customWidth="1"/>
    <col min="2047" max="2047" width="7.5" style="1" customWidth="1"/>
    <col min="2048" max="2049" width="8.83203125" style="1" customWidth="1"/>
    <col min="2050" max="2050" width="10.6640625" style="1" customWidth="1"/>
    <col min="2051" max="2051" width="11.5" style="1" customWidth="1"/>
    <col min="2052" max="2052" width="10.6640625" style="1" customWidth="1"/>
    <col min="2053" max="2053" width="6" style="1" customWidth="1"/>
    <col min="2054" max="2295" width="8.83203125" style="1" customWidth="1"/>
    <col min="2296" max="2296" width="6.1640625" style="1" customWidth="1"/>
    <col min="2297" max="2297" width="18.6640625" style="1" customWidth="1"/>
    <col min="2298" max="2299" width="8.83203125" style="1" customWidth="1"/>
    <col min="2300" max="2300" width="10.5" style="1" customWidth="1"/>
    <col min="2301" max="2302" width="11.5" style="1" customWidth="1"/>
    <col min="2303" max="2303" width="7.5" style="1" customWidth="1"/>
    <col min="2304" max="2305" width="8.83203125" style="1" customWidth="1"/>
    <col min="2306" max="2306" width="10.6640625" style="1" customWidth="1"/>
    <col min="2307" max="2307" width="11.5" style="1" customWidth="1"/>
    <col min="2308" max="2308" width="10.6640625" style="1" customWidth="1"/>
    <col min="2309" max="2309" width="6" style="1" customWidth="1"/>
    <col min="2310" max="2551" width="8.83203125" style="1" customWidth="1"/>
    <col min="2552" max="2552" width="6.1640625" style="1" customWidth="1"/>
    <col min="2553" max="2553" width="18.6640625" style="1" customWidth="1"/>
    <col min="2554" max="2555" width="8.83203125" style="1" customWidth="1"/>
    <col min="2556" max="2556" width="10.5" style="1" customWidth="1"/>
    <col min="2557" max="2558" width="11.5" style="1" customWidth="1"/>
    <col min="2559" max="2559" width="7.5" style="1" customWidth="1"/>
    <col min="2560" max="2561" width="8.83203125" style="1" customWidth="1"/>
    <col min="2562" max="2562" width="10.6640625" style="1" customWidth="1"/>
    <col min="2563" max="2563" width="11.5" style="1" customWidth="1"/>
    <col min="2564" max="2564" width="10.6640625" style="1" customWidth="1"/>
    <col min="2565" max="2565" width="6" style="1" customWidth="1"/>
    <col min="2566" max="2807" width="8.83203125" style="1" customWidth="1"/>
    <col min="2808" max="2808" width="6.1640625" style="1" customWidth="1"/>
    <col min="2809" max="2809" width="18.6640625" style="1" customWidth="1"/>
    <col min="2810" max="2811" width="8.83203125" style="1" customWidth="1"/>
    <col min="2812" max="2812" width="10.5" style="1" customWidth="1"/>
    <col min="2813" max="2814" width="11.5" style="1" customWidth="1"/>
    <col min="2815" max="2815" width="7.5" style="1" customWidth="1"/>
    <col min="2816" max="2817" width="8.83203125" style="1" customWidth="1"/>
    <col min="2818" max="2818" width="10.6640625" style="1" customWidth="1"/>
    <col min="2819" max="2819" width="11.5" style="1" customWidth="1"/>
    <col min="2820" max="2820" width="10.6640625" style="1" customWidth="1"/>
    <col min="2821" max="2821" width="6" style="1" customWidth="1"/>
    <col min="2822" max="3063" width="8.83203125" style="1" customWidth="1"/>
    <col min="3064" max="3064" width="6.1640625" style="1" customWidth="1"/>
    <col min="3065" max="3065" width="18.6640625" style="1" customWidth="1"/>
    <col min="3066" max="3067" width="8.83203125" style="1" customWidth="1"/>
    <col min="3068" max="3068" width="10.5" style="1" customWidth="1"/>
    <col min="3069" max="3070" width="11.5" style="1" customWidth="1"/>
    <col min="3071" max="3071" width="7.5" style="1" customWidth="1"/>
    <col min="3072" max="3073" width="8.83203125" style="1" customWidth="1"/>
    <col min="3074" max="3074" width="10.6640625" style="1" customWidth="1"/>
    <col min="3075" max="3075" width="11.5" style="1" customWidth="1"/>
    <col min="3076" max="3076" width="10.6640625" style="1" customWidth="1"/>
    <col min="3077" max="3077" width="6" style="1" customWidth="1"/>
    <col min="3078" max="3319" width="8.83203125" style="1" customWidth="1"/>
    <col min="3320" max="3320" width="6.1640625" style="1" customWidth="1"/>
    <col min="3321" max="3321" width="18.6640625" style="1" customWidth="1"/>
    <col min="3322" max="3323" width="8.83203125" style="1" customWidth="1"/>
    <col min="3324" max="3324" width="10.5" style="1" customWidth="1"/>
    <col min="3325" max="3326" width="11.5" style="1" customWidth="1"/>
    <col min="3327" max="3327" width="7.5" style="1" customWidth="1"/>
    <col min="3328" max="3329" width="8.83203125" style="1" customWidth="1"/>
    <col min="3330" max="3330" width="10.6640625" style="1" customWidth="1"/>
    <col min="3331" max="3331" width="11.5" style="1" customWidth="1"/>
    <col min="3332" max="3332" width="10.6640625" style="1" customWidth="1"/>
    <col min="3333" max="3333" width="6" style="1" customWidth="1"/>
    <col min="3334" max="3575" width="8.83203125" style="1" customWidth="1"/>
    <col min="3576" max="3576" width="6.1640625" style="1" customWidth="1"/>
    <col min="3577" max="3577" width="18.6640625" style="1" customWidth="1"/>
    <col min="3578" max="3579" width="8.83203125" style="1" customWidth="1"/>
    <col min="3580" max="3580" width="10.5" style="1" customWidth="1"/>
    <col min="3581" max="3582" width="11.5" style="1" customWidth="1"/>
    <col min="3583" max="3583" width="7.5" style="1" customWidth="1"/>
    <col min="3584" max="3585" width="8.83203125" style="1" customWidth="1"/>
    <col min="3586" max="3586" width="10.6640625" style="1" customWidth="1"/>
    <col min="3587" max="3587" width="11.5" style="1" customWidth="1"/>
    <col min="3588" max="3588" width="10.6640625" style="1" customWidth="1"/>
    <col min="3589" max="3589" width="6" style="1" customWidth="1"/>
    <col min="3590" max="3831" width="8.83203125" style="1" customWidth="1"/>
    <col min="3832" max="3832" width="6.1640625" style="1" customWidth="1"/>
    <col min="3833" max="3833" width="18.6640625" style="1" customWidth="1"/>
    <col min="3834" max="3835" width="8.83203125" style="1" customWidth="1"/>
    <col min="3836" max="3836" width="10.5" style="1" customWidth="1"/>
    <col min="3837" max="3838" width="11.5" style="1" customWidth="1"/>
    <col min="3839" max="3839" width="7.5" style="1" customWidth="1"/>
    <col min="3840" max="3841" width="8.83203125" style="1" customWidth="1"/>
    <col min="3842" max="3842" width="10.6640625" style="1" customWidth="1"/>
    <col min="3843" max="3843" width="11.5" style="1" customWidth="1"/>
    <col min="3844" max="3844" width="10.6640625" style="1" customWidth="1"/>
    <col min="3845" max="3845" width="6" style="1" customWidth="1"/>
    <col min="3846" max="4087" width="8.83203125" style="1" customWidth="1"/>
    <col min="4088" max="4088" width="6.1640625" style="1" customWidth="1"/>
    <col min="4089" max="4089" width="18.6640625" style="1" customWidth="1"/>
    <col min="4090" max="4091" width="8.83203125" style="1" customWidth="1"/>
    <col min="4092" max="4092" width="10.5" style="1" customWidth="1"/>
    <col min="4093" max="4094" width="11.5" style="1" customWidth="1"/>
    <col min="4095" max="4095" width="7.5" style="1" customWidth="1"/>
    <col min="4096" max="4097" width="8.83203125" style="1" customWidth="1"/>
    <col min="4098" max="4098" width="10.6640625" style="1" customWidth="1"/>
    <col min="4099" max="4099" width="11.5" style="1" customWidth="1"/>
    <col min="4100" max="4100" width="10.6640625" style="1" customWidth="1"/>
    <col min="4101" max="4101" width="6" style="1" customWidth="1"/>
    <col min="4102" max="4343" width="8.83203125" style="1" customWidth="1"/>
    <col min="4344" max="4344" width="6.1640625" style="1" customWidth="1"/>
    <col min="4345" max="4345" width="18.6640625" style="1" customWidth="1"/>
    <col min="4346" max="4347" width="8.83203125" style="1" customWidth="1"/>
    <col min="4348" max="4348" width="10.5" style="1" customWidth="1"/>
    <col min="4349" max="4350" width="11.5" style="1" customWidth="1"/>
    <col min="4351" max="4351" width="7.5" style="1" customWidth="1"/>
    <col min="4352" max="4353" width="8.83203125" style="1" customWidth="1"/>
    <col min="4354" max="4354" width="10.6640625" style="1" customWidth="1"/>
    <col min="4355" max="4355" width="11.5" style="1" customWidth="1"/>
    <col min="4356" max="4356" width="10.6640625" style="1" customWidth="1"/>
    <col min="4357" max="4357" width="6" style="1" customWidth="1"/>
    <col min="4358" max="4599" width="8.83203125" style="1" customWidth="1"/>
    <col min="4600" max="4600" width="6.1640625" style="1" customWidth="1"/>
    <col min="4601" max="4601" width="18.6640625" style="1" customWidth="1"/>
    <col min="4602" max="4603" width="8.83203125" style="1" customWidth="1"/>
    <col min="4604" max="4604" width="10.5" style="1" customWidth="1"/>
    <col min="4605" max="4606" width="11.5" style="1" customWidth="1"/>
    <col min="4607" max="4607" width="7.5" style="1" customWidth="1"/>
    <col min="4608" max="4609" width="8.83203125" style="1" customWidth="1"/>
    <col min="4610" max="4610" width="10.6640625" style="1" customWidth="1"/>
    <col min="4611" max="4611" width="11.5" style="1" customWidth="1"/>
    <col min="4612" max="4612" width="10.6640625" style="1" customWidth="1"/>
    <col min="4613" max="4613" width="6" style="1" customWidth="1"/>
    <col min="4614" max="4855" width="8.83203125" style="1" customWidth="1"/>
    <col min="4856" max="4856" width="6.1640625" style="1" customWidth="1"/>
    <col min="4857" max="4857" width="18.6640625" style="1" customWidth="1"/>
    <col min="4858" max="4859" width="8.83203125" style="1" customWidth="1"/>
    <col min="4860" max="4860" width="10.5" style="1" customWidth="1"/>
    <col min="4861" max="4862" width="11.5" style="1" customWidth="1"/>
    <col min="4863" max="4863" width="7.5" style="1" customWidth="1"/>
    <col min="4864" max="4865" width="8.83203125" style="1" customWidth="1"/>
    <col min="4866" max="4866" width="10.6640625" style="1" customWidth="1"/>
    <col min="4867" max="4867" width="11.5" style="1" customWidth="1"/>
    <col min="4868" max="4868" width="10.6640625" style="1" customWidth="1"/>
    <col min="4869" max="4869" width="6" style="1" customWidth="1"/>
    <col min="4870" max="5111" width="8.83203125" style="1" customWidth="1"/>
    <col min="5112" max="5112" width="6.1640625" style="1" customWidth="1"/>
    <col min="5113" max="5113" width="18.6640625" style="1" customWidth="1"/>
    <col min="5114" max="5115" width="8.83203125" style="1" customWidth="1"/>
    <col min="5116" max="5116" width="10.5" style="1" customWidth="1"/>
    <col min="5117" max="5118" width="11.5" style="1" customWidth="1"/>
    <col min="5119" max="5119" width="7.5" style="1" customWidth="1"/>
    <col min="5120" max="5121" width="8.83203125" style="1" customWidth="1"/>
    <col min="5122" max="5122" width="10.6640625" style="1" customWidth="1"/>
    <col min="5123" max="5123" width="11.5" style="1" customWidth="1"/>
    <col min="5124" max="5124" width="10.6640625" style="1" customWidth="1"/>
    <col min="5125" max="5125" width="6" style="1" customWidth="1"/>
    <col min="5126" max="5367" width="8.83203125" style="1" customWidth="1"/>
    <col min="5368" max="5368" width="6.1640625" style="1" customWidth="1"/>
    <col min="5369" max="5369" width="18.6640625" style="1" customWidth="1"/>
    <col min="5370" max="5371" width="8.83203125" style="1" customWidth="1"/>
    <col min="5372" max="5372" width="10.5" style="1" customWidth="1"/>
    <col min="5373" max="5374" width="11.5" style="1" customWidth="1"/>
    <col min="5375" max="5375" width="7.5" style="1" customWidth="1"/>
    <col min="5376" max="5377" width="8.83203125" style="1" customWidth="1"/>
    <col min="5378" max="5378" width="10.6640625" style="1" customWidth="1"/>
    <col min="5379" max="5379" width="11.5" style="1" customWidth="1"/>
    <col min="5380" max="5380" width="10.6640625" style="1" customWidth="1"/>
    <col min="5381" max="5381" width="6" style="1" customWidth="1"/>
    <col min="5382" max="5623" width="8.83203125" style="1" customWidth="1"/>
    <col min="5624" max="5624" width="6.1640625" style="1" customWidth="1"/>
    <col min="5625" max="5625" width="18.6640625" style="1" customWidth="1"/>
    <col min="5626" max="5627" width="8.83203125" style="1" customWidth="1"/>
    <col min="5628" max="5628" width="10.5" style="1" customWidth="1"/>
    <col min="5629" max="5630" width="11.5" style="1" customWidth="1"/>
    <col min="5631" max="5631" width="7.5" style="1" customWidth="1"/>
    <col min="5632" max="5633" width="8.83203125" style="1" customWidth="1"/>
    <col min="5634" max="5634" width="10.6640625" style="1" customWidth="1"/>
    <col min="5635" max="5635" width="11.5" style="1" customWidth="1"/>
    <col min="5636" max="5636" width="10.6640625" style="1" customWidth="1"/>
    <col min="5637" max="5637" width="6" style="1" customWidth="1"/>
    <col min="5638" max="5879" width="8.83203125" style="1" customWidth="1"/>
    <col min="5880" max="5880" width="6.1640625" style="1" customWidth="1"/>
    <col min="5881" max="5881" width="18.6640625" style="1" customWidth="1"/>
    <col min="5882" max="5883" width="8.83203125" style="1" customWidth="1"/>
    <col min="5884" max="5884" width="10.5" style="1" customWidth="1"/>
    <col min="5885" max="5886" width="11.5" style="1" customWidth="1"/>
    <col min="5887" max="5887" width="7.5" style="1" customWidth="1"/>
    <col min="5888" max="5889" width="8.83203125" style="1" customWidth="1"/>
    <col min="5890" max="5890" width="10.6640625" style="1" customWidth="1"/>
    <col min="5891" max="5891" width="11.5" style="1" customWidth="1"/>
    <col min="5892" max="5892" width="10.6640625" style="1" customWidth="1"/>
    <col min="5893" max="5893" width="6" style="1" customWidth="1"/>
    <col min="5894" max="6135" width="8.83203125" style="1" customWidth="1"/>
    <col min="6136" max="6136" width="6.1640625" style="1" customWidth="1"/>
    <col min="6137" max="6137" width="18.6640625" style="1" customWidth="1"/>
    <col min="6138" max="6139" width="8.83203125" style="1" customWidth="1"/>
    <col min="6140" max="6140" width="10.5" style="1" customWidth="1"/>
    <col min="6141" max="6142" width="11.5" style="1" customWidth="1"/>
    <col min="6143" max="6143" width="7.5" style="1" customWidth="1"/>
    <col min="6144" max="6145" width="8.83203125" style="1" customWidth="1"/>
    <col min="6146" max="6146" width="10.6640625" style="1" customWidth="1"/>
    <col min="6147" max="6147" width="11.5" style="1" customWidth="1"/>
    <col min="6148" max="6148" width="10.6640625" style="1" customWidth="1"/>
    <col min="6149" max="6149" width="6" style="1" customWidth="1"/>
    <col min="6150" max="6391" width="8.83203125" style="1" customWidth="1"/>
    <col min="6392" max="6392" width="6.1640625" style="1" customWidth="1"/>
    <col min="6393" max="6393" width="18.6640625" style="1" customWidth="1"/>
    <col min="6394" max="6395" width="8.83203125" style="1" customWidth="1"/>
    <col min="6396" max="6396" width="10.5" style="1" customWidth="1"/>
    <col min="6397" max="6398" width="11.5" style="1" customWidth="1"/>
    <col min="6399" max="6399" width="7.5" style="1" customWidth="1"/>
    <col min="6400" max="6401" width="8.83203125" style="1" customWidth="1"/>
    <col min="6402" max="6402" width="10.6640625" style="1" customWidth="1"/>
    <col min="6403" max="6403" width="11.5" style="1" customWidth="1"/>
    <col min="6404" max="6404" width="10.6640625" style="1" customWidth="1"/>
    <col min="6405" max="6405" width="6" style="1" customWidth="1"/>
    <col min="6406" max="6647" width="8.83203125" style="1" customWidth="1"/>
    <col min="6648" max="6648" width="6.1640625" style="1" customWidth="1"/>
    <col min="6649" max="6649" width="18.6640625" style="1" customWidth="1"/>
    <col min="6650" max="6651" width="8.83203125" style="1" customWidth="1"/>
    <col min="6652" max="6652" width="10.5" style="1" customWidth="1"/>
    <col min="6653" max="6654" width="11.5" style="1" customWidth="1"/>
    <col min="6655" max="6655" width="7.5" style="1" customWidth="1"/>
    <col min="6656" max="6657" width="8.83203125" style="1" customWidth="1"/>
    <col min="6658" max="6658" width="10.6640625" style="1" customWidth="1"/>
    <col min="6659" max="6659" width="11.5" style="1" customWidth="1"/>
    <col min="6660" max="6660" width="10.6640625" style="1" customWidth="1"/>
    <col min="6661" max="6661" width="6" style="1" customWidth="1"/>
    <col min="6662" max="6903" width="8.83203125" style="1" customWidth="1"/>
    <col min="6904" max="6904" width="6.1640625" style="1" customWidth="1"/>
    <col min="6905" max="6905" width="18.6640625" style="1" customWidth="1"/>
    <col min="6906" max="6907" width="8.83203125" style="1" customWidth="1"/>
    <col min="6908" max="6908" width="10.5" style="1" customWidth="1"/>
    <col min="6909" max="6910" width="11.5" style="1" customWidth="1"/>
    <col min="6911" max="6911" width="7.5" style="1" customWidth="1"/>
    <col min="6912" max="6913" width="8.83203125" style="1" customWidth="1"/>
    <col min="6914" max="6914" width="10.6640625" style="1" customWidth="1"/>
    <col min="6915" max="6915" width="11.5" style="1" customWidth="1"/>
    <col min="6916" max="6916" width="10.6640625" style="1" customWidth="1"/>
    <col min="6917" max="6917" width="6" style="1" customWidth="1"/>
    <col min="6918" max="7159" width="8.83203125" style="1" customWidth="1"/>
    <col min="7160" max="7160" width="6.1640625" style="1" customWidth="1"/>
    <col min="7161" max="7161" width="18.6640625" style="1" customWidth="1"/>
    <col min="7162" max="7163" width="8.83203125" style="1" customWidth="1"/>
    <col min="7164" max="7164" width="10.5" style="1" customWidth="1"/>
    <col min="7165" max="7166" width="11.5" style="1" customWidth="1"/>
    <col min="7167" max="7167" width="7.5" style="1" customWidth="1"/>
    <col min="7168" max="7169" width="8.83203125" style="1" customWidth="1"/>
    <col min="7170" max="7170" width="10.6640625" style="1" customWidth="1"/>
    <col min="7171" max="7171" width="11.5" style="1" customWidth="1"/>
    <col min="7172" max="7172" width="10.6640625" style="1" customWidth="1"/>
    <col min="7173" max="7173" width="6" style="1" customWidth="1"/>
    <col min="7174" max="7415" width="8.83203125" style="1" customWidth="1"/>
    <col min="7416" max="7416" width="6.1640625" style="1" customWidth="1"/>
    <col min="7417" max="7417" width="18.6640625" style="1" customWidth="1"/>
    <col min="7418" max="7419" width="8.83203125" style="1" customWidth="1"/>
    <col min="7420" max="7420" width="10.5" style="1" customWidth="1"/>
    <col min="7421" max="7422" width="11.5" style="1" customWidth="1"/>
    <col min="7423" max="7423" width="7.5" style="1" customWidth="1"/>
    <col min="7424" max="7425" width="8.83203125" style="1" customWidth="1"/>
    <col min="7426" max="7426" width="10.6640625" style="1" customWidth="1"/>
    <col min="7427" max="7427" width="11.5" style="1" customWidth="1"/>
    <col min="7428" max="7428" width="10.6640625" style="1" customWidth="1"/>
    <col min="7429" max="7429" width="6" style="1" customWidth="1"/>
    <col min="7430" max="7671" width="8.83203125" style="1" customWidth="1"/>
    <col min="7672" max="7672" width="6.1640625" style="1" customWidth="1"/>
    <col min="7673" max="7673" width="18.6640625" style="1" customWidth="1"/>
    <col min="7674" max="7675" width="8.83203125" style="1" customWidth="1"/>
    <col min="7676" max="7676" width="10.5" style="1" customWidth="1"/>
    <col min="7677" max="7678" width="11.5" style="1" customWidth="1"/>
    <col min="7679" max="7679" width="7.5" style="1" customWidth="1"/>
    <col min="7680" max="7681" width="8.83203125" style="1" customWidth="1"/>
    <col min="7682" max="7682" width="10.6640625" style="1" customWidth="1"/>
    <col min="7683" max="7683" width="11.5" style="1" customWidth="1"/>
    <col min="7684" max="7684" width="10.6640625" style="1" customWidth="1"/>
    <col min="7685" max="7685" width="6" style="1" customWidth="1"/>
    <col min="7686" max="7927" width="8.83203125" style="1" customWidth="1"/>
    <col min="7928" max="7928" width="6.1640625" style="1" customWidth="1"/>
    <col min="7929" max="7929" width="18.6640625" style="1" customWidth="1"/>
    <col min="7930" max="7931" width="8.83203125" style="1" customWidth="1"/>
    <col min="7932" max="7932" width="10.5" style="1" customWidth="1"/>
    <col min="7933" max="7934" width="11.5" style="1" customWidth="1"/>
    <col min="7935" max="7935" width="7.5" style="1" customWidth="1"/>
    <col min="7936" max="7937" width="8.83203125" style="1" customWidth="1"/>
    <col min="7938" max="7938" width="10.6640625" style="1" customWidth="1"/>
    <col min="7939" max="7939" width="11.5" style="1" customWidth="1"/>
    <col min="7940" max="7940" width="10.6640625" style="1" customWidth="1"/>
    <col min="7941" max="7941" width="6" style="1" customWidth="1"/>
    <col min="7942" max="8183" width="8.83203125" style="1" customWidth="1"/>
    <col min="8184" max="8184" width="6.1640625" style="1" customWidth="1"/>
    <col min="8185" max="8185" width="18.6640625" style="1" customWidth="1"/>
    <col min="8186" max="8187" width="8.83203125" style="1" customWidth="1"/>
    <col min="8188" max="8188" width="10.5" style="1" customWidth="1"/>
    <col min="8189" max="8190" width="11.5" style="1" customWidth="1"/>
    <col min="8191" max="8191" width="7.5" style="1" customWidth="1"/>
    <col min="8192" max="8193" width="8.83203125" style="1" customWidth="1"/>
    <col min="8194" max="8194" width="10.6640625" style="1" customWidth="1"/>
    <col min="8195" max="8195" width="11.5" style="1" customWidth="1"/>
    <col min="8196" max="8196" width="10.6640625" style="1" customWidth="1"/>
    <col min="8197" max="8197" width="6" style="1" customWidth="1"/>
    <col min="8198" max="8439" width="8.83203125" style="1" customWidth="1"/>
    <col min="8440" max="8440" width="6.1640625" style="1" customWidth="1"/>
    <col min="8441" max="8441" width="18.6640625" style="1" customWidth="1"/>
    <col min="8442" max="8443" width="8.83203125" style="1" customWidth="1"/>
    <col min="8444" max="8444" width="10.5" style="1" customWidth="1"/>
    <col min="8445" max="8446" width="11.5" style="1" customWidth="1"/>
    <col min="8447" max="8447" width="7.5" style="1" customWidth="1"/>
    <col min="8448" max="8449" width="8.83203125" style="1" customWidth="1"/>
    <col min="8450" max="8450" width="10.6640625" style="1" customWidth="1"/>
    <col min="8451" max="8451" width="11.5" style="1" customWidth="1"/>
    <col min="8452" max="8452" width="10.6640625" style="1" customWidth="1"/>
    <col min="8453" max="8453" width="6" style="1" customWidth="1"/>
    <col min="8454" max="8695" width="8.83203125" style="1" customWidth="1"/>
    <col min="8696" max="8696" width="6.1640625" style="1" customWidth="1"/>
    <col min="8697" max="8697" width="18.6640625" style="1" customWidth="1"/>
    <col min="8698" max="8699" width="8.83203125" style="1" customWidth="1"/>
    <col min="8700" max="8700" width="10.5" style="1" customWidth="1"/>
    <col min="8701" max="8702" width="11.5" style="1" customWidth="1"/>
    <col min="8703" max="8703" width="7.5" style="1" customWidth="1"/>
    <col min="8704" max="8705" width="8.83203125" style="1" customWidth="1"/>
    <col min="8706" max="8706" width="10.6640625" style="1" customWidth="1"/>
    <col min="8707" max="8707" width="11.5" style="1" customWidth="1"/>
    <col min="8708" max="8708" width="10.6640625" style="1" customWidth="1"/>
    <col min="8709" max="8709" width="6" style="1" customWidth="1"/>
    <col min="8710" max="8951" width="8.83203125" style="1" customWidth="1"/>
    <col min="8952" max="8952" width="6.1640625" style="1" customWidth="1"/>
    <col min="8953" max="8953" width="18.6640625" style="1" customWidth="1"/>
    <col min="8954" max="8955" width="8.83203125" style="1" customWidth="1"/>
    <col min="8956" max="8956" width="10.5" style="1" customWidth="1"/>
    <col min="8957" max="8958" width="11.5" style="1" customWidth="1"/>
    <col min="8959" max="8959" width="7.5" style="1" customWidth="1"/>
    <col min="8960" max="8961" width="8.83203125" style="1" customWidth="1"/>
    <col min="8962" max="8962" width="10.6640625" style="1" customWidth="1"/>
    <col min="8963" max="8963" width="11.5" style="1" customWidth="1"/>
    <col min="8964" max="8964" width="10.6640625" style="1" customWidth="1"/>
    <col min="8965" max="8965" width="6" style="1" customWidth="1"/>
    <col min="8966" max="9207" width="8.83203125" style="1" customWidth="1"/>
    <col min="9208" max="9208" width="6.1640625" style="1" customWidth="1"/>
    <col min="9209" max="9209" width="18.6640625" style="1" customWidth="1"/>
    <col min="9210" max="9211" width="8.83203125" style="1" customWidth="1"/>
    <col min="9212" max="9212" width="10.5" style="1" customWidth="1"/>
    <col min="9213" max="9214" width="11.5" style="1" customWidth="1"/>
    <col min="9215" max="9215" width="7.5" style="1" customWidth="1"/>
    <col min="9216" max="9217" width="8.83203125" style="1" customWidth="1"/>
    <col min="9218" max="9218" width="10.6640625" style="1" customWidth="1"/>
    <col min="9219" max="9219" width="11.5" style="1" customWidth="1"/>
    <col min="9220" max="9220" width="10.6640625" style="1" customWidth="1"/>
    <col min="9221" max="9221" width="6" style="1" customWidth="1"/>
    <col min="9222" max="9463" width="8.83203125" style="1" customWidth="1"/>
    <col min="9464" max="9464" width="6.1640625" style="1" customWidth="1"/>
    <col min="9465" max="9465" width="18.6640625" style="1" customWidth="1"/>
    <col min="9466" max="9467" width="8.83203125" style="1" customWidth="1"/>
    <col min="9468" max="9468" width="10.5" style="1" customWidth="1"/>
    <col min="9469" max="9470" width="11.5" style="1" customWidth="1"/>
    <col min="9471" max="9471" width="7.5" style="1" customWidth="1"/>
    <col min="9472" max="9473" width="8.83203125" style="1" customWidth="1"/>
    <col min="9474" max="9474" width="10.6640625" style="1" customWidth="1"/>
    <col min="9475" max="9475" width="11.5" style="1" customWidth="1"/>
    <col min="9476" max="9476" width="10.6640625" style="1" customWidth="1"/>
    <col min="9477" max="9477" width="6" style="1" customWidth="1"/>
    <col min="9478" max="9719" width="8.83203125" style="1" customWidth="1"/>
    <col min="9720" max="9720" width="6.1640625" style="1" customWidth="1"/>
    <col min="9721" max="9721" width="18.6640625" style="1" customWidth="1"/>
    <col min="9722" max="9723" width="8.83203125" style="1" customWidth="1"/>
    <col min="9724" max="9724" width="10.5" style="1" customWidth="1"/>
    <col min="9725" max="9726" width="11.5" style="1" customWidth="1"/>
    <col min="9727" max="9727" width="7.5" style="1" customWidth="1"/>
    <col min="9728" max="9729" width="8.83203125" style="1" customWidth="1"/>
    <col min="9730" max="9730" width="10.6640625" style="1" customWidth="1"/>
    <col min="9731" max="9731" width="11.5" style="1" customWidth="1"/>
    <col min="9732" max="9732" width="10.6640625" style="1" customWidth="1"/>
    <col min="9733" max="9733" width="6" style="1" customWidth="1"/>
    <col min="9734" max="9975" width="8.83203125" style="1" customWidth="1"/>
    <col min="9976" max="9976" width="6.1640625" style="1" customWidth="1"/>
    <col min="9977" max="9977" width="18.6640625" style="1" customWidth="1"/>
    <col min="9978" max="9979" width="8.83203125" style="1" customWidth="1"/>
    <col min="9980" max="9980" width="10.5" style="1" customWidth="1"/>
    <col min="9981" max="9982" width="11.5" style="1" customWidth="1"/>
    <col min="9983" max="9983" width="7.5" style="1" customWidth="1"/>
    <col min="9984" max="9985" width="8.83203125" style="1" customWidth="1"/>
    <col min="9986" max="9986" width="10.6640625" style="1" customWidth="1"/>
    <col min="9987" max="9987" width="11.5" style="1" customWidth="1"/>
    <col min="9988" max="9988" width="10.6640625" style="1" customWidth="1"/>
    <col min="9989" max="9989" width="6" style="1" customWidth="1"/>
    <col min="9990" max="10231" width="8.83203125" style="1" customWidth="1"/>
    <col min="10232" max="10232" width="6.1640625" style="1" customWidth="1"/>
    <col min="10233" max="10233" width="18.6640625" style="1" customWidth="1"/>
    <col min="10234" max="10235" width="8.83203125" style="1" customWidth="1"/>
    <col min="10236" max="10236" width="10.5" style="1" customWidth="1"/>
    <col min="10237" max="10238" width="11.5" style="1" customWidth="1"/>
    <col min="10239" max="10239" width="7.5" style="1" customWidth="1"/>
    <col min="10240" max="10241" width="8.83203125" style="1" customWidth="1"/>
    <col min="10242" max="10242" width="10.6640625" style="1" customWidth="1"/>
    <col min="10243" max="10243" width="11.5" style="1" customWidth="1"/>
    <col min="10244" max="10244" width="10.6640625" style="1" customWidth="1"/>
    <col min="10245" max="10245" width="6" style="1" customWidth="1"/>
    <col min="10246" max="10487" width="8.83203125" style="1" customWidth="1"/>
    <col min="10488" max="10488" width="6.1640625" style="1" customWidth="1"/>
    <col min="10489" max="10489" width="18.6640625" style="1" customWidth="1"/>
    <col min="10490" max="10491" width="8.83203125" style="1" customWidth="1"/>
    <col min="10492" max="10492" width="10.5" style="1" customWidth="1"/>
    <col min="10493" max="10494" width="11.5" style="1" customWidth="1"/>
    <col min="10495" max="10495" width="7.5" style="1" customWidth="1"/>
    <col min="10496" max="10497" width="8.83203125" style="1" customWidth="1"/>
    <col min="10498" max="10498" width="10.6640625" style="1" customWidth="1"/>
    <col min="10499" max="10499" width="11.5" style="1" customWidth="1"/>
    <col min="10500" max="10500" width="10.6640625" style="1" customWidth="1"/>
    <col min="10501" max="10501" width="6" style="1" customWidth="1"/>
    <col min="10502" max="10743" width="8.83203125" style="1" customWidth="1"/>
    <col min="10744" max="10744" width="6.1640625" style="1" customWidth="1"/>
    <col min="10745" max="10745" width="18.6640625" style="1" customWidth="1"/>
    <col min="10746" max="10747" width="8.83203125" style="1" customWidth="1"/>
    <col min="10748" max="10748" width="10.5" style="1" customWidth="1"/>
    <col min="10749" max="10750" width="11.5" style="1" customWidth="1"/>
    <col min="10751" max="10751" width="7.5" style="1" customWidth="1"/>
    <col min="10752" max="10753" width="8.83203125" style="1" customWidth="1"/>
    <col min="10754" max="10754" width="10.6640625" style="1" customWidth="1"/>
    <col min="10755" max="10755" width="11.5" style="1" customWidth="1"/>
    <col min="10756" max="10756" width="10.6640625" style="1" customWidth="1"/>
    <col min="10757" max="10757" width="6" style="1" customWidth="1"/>
    <col min="10758" max="10999" width="8.83203125" style="1" customWidth="1"/>
    <col min="11000" max="11000" width="6.1640625" style="1" customWidth="1"/>
    <col min="11001" max="11001" width="18.6640625" style="1" customWidth="1"/>
    <col min="11002" max="11003" width="8.83203125" style="1" customWidth="1"/>
    <col min="11004" max="11004" width="10.5" style="1" customWidth="1"/>
    <col min="11005" max="11006" width="11.5" style="1" customWidth="1"/>
    <col min="11007" max="11007" width="7.5" style="1" customWidth="1"/>
    <col min="11008" max="11009" width="8.83203125" style="1" customWidth="1"/>
    <col min="11010" max="11010" width="10.6640625" style="1" customWidth="1"/>
    <col min="11011" max="11011" width="11.5" style="1" customWidth="1"/>
    <col min="11012" max="11012" width="10.6640625" style="1" customWidth="1"/>
    <col min="11013" max="11013" width="6" style="1" customWidth="1"/>
    <col min="11014" max="11255" width="8.83203125" style="1" customWidth="1"/>
    <col min="11256" max="11256" width="6.1640625" style="1" customWidth="1"/>
    <col min="11257" max="11257" width="18.6640625" style="1" customWidth="1"/>
    <col min="11258" max="11259" width="8.83203125" style="1" customWidth="1"/>
    <col min="11260" max="11260" width="10.5" style="1" customWidth="1"/>
    <col min="11261" max="11262" width="11.5" style="1" customWidth="1"/>
    <col min="11263" max="11263" width="7.5" style="1" customWidth="1"/>
    <col min="11264" max="11265" width="8.83203125" style="1" customWidth="1"/>
    <col min="11266" max="11266" width="10.6640625" style="1" customWidth="1"/>
    <col min="11267" max="11267" width="11.5" style="1" customWidth="1"/>
    <col min="11268" max="11268" width="10.6640625" style="1" customWidth="1"/>
    <col min="11269" max="11269" width="6" style="1" customWidth="1"/>
    <col min="11270" max="11511" width="8.83203125" style="1" customWidth="1"/>
    <col min="11512" max="11512" width="6.1640625" style="1" customWidth="1"/>
    <col min="11513" max="11513" width="18.6640625" style="1" customWidth="1"/>
    <col min="11514" max="11515" width="8.83203125" style="1" customWidth="1"/>
    <col min="11516" max="11516" width="10.5" style="1" customWidth="1"/>
    <col min="11517" max="11518" width="11.5" style="1" customWidth="1"/>
    <col min="11519" max="11519" width="7.5" style="1" customWidth="1"/>
    <col min="11520" max="11521" width="8.83203125" style="1" customWidth="1"/>
    <col min="11522" max="11522" width="10.6640625" style="1" customWidth="1"/>
    <col min="11523" max="11523" width="11.5" style="1" customWidth="1"/>
    <col min="11524" max="11524" width="10.6640625" style="1" customWidth="1"/>
    <col min="11525" max="11525" width="6" style="1" customWidth="1"/>
    <col min="11526" max="11767" width="8.83203125" style="1" customWidth="1"/>
    <col min="11768" max="11768" width="6.1640625" style="1" customWidth="1"/>
    <col min="11769" max="11769" width="18.6640625" style="1" customWidth="1"/>
    <col min="11770" max="11771" width="8.83203125" style="1" customWidth="1"/>
    <col min="11772" max="11772" width="10.5" style="1" customWidth="1"/>
    <col min="11773" max="11774" width="11.5" style="1" customWidth="1"/>
    <col min="11775" max="11775" width="7.5" style="1" customWidth="1"/>
    <col min="11776" max="11777" width="8.83203125" style="1" customWidth="1"/>
    <col min="11778" max="11778" width="10.6640625" style="1" customWidth="1"/>
    <col min="11779" max="11779" width="11.5" style="1" customWidth="1"/>
    <col min="11780" max="11780" width="10.6640625" style="1" customWidth="1"/>
    <col min="11781" max="11781" width="6" style="1" customWidth="1"/>
    <col min="11782" max="12023" width="8.83203125" style="1" customWidth="1"/>
    <col min="12024" max="12024" width="6.1640625" style="1" customWidth="1"/>
    <col min="12025" max="12025" width="18.6640625" style="1" customWidth="1"/>
    <col min="12026" max="12027" width="8.83203125" style="1" customWidth="1"/>
    <col min="12028" max="12028" width="10.5" style="1" customWidth="1"/>
    <col min="12029" max="12030" width="11.5" style="1" customWidth="1"/>
    <col min="12031" max="12031" width="7.5" style="1" customWidth="1"/>
    <col min="12032" max="12033" width="8.83203125" style="1" customWidth="1"/>
    <col min="12034" max="12034" width="10.6640625" style="1" customWidth="1"/>
    <col min="12035" max="12035" width="11.5" style="1" customWidth="1"/>
    <col min="12036" max="12036" width="10.6640625" style="1" customWidth="1"/>
    <col min="12037" max="12037" width="6" style="1" customWidth="1"/>
    <col min="12038" max="12279" width="8.83203125" style="1" customWidth="1"/>
    <col min="12280" max="12280" width="6.1640625" style="1" customWidth="1"/>
    <col min="12281" max="12281" width="18.6640625" style="1" customWidth="1"/>
    <col min="12282" max="12283" width="8.83203125" style="1" customWidth="1"/>
    <col min="12284" max="12284" width="10.5" style="1" customWidth="1"/>
    <col min="12285" max="12286" width="11.5" style="1" customWidth="1"/>
    <col min="12287" max="12287" width="7.5" style="1" customWidth="1"/>
    <col min="12288" max="12289" width="8.83203125" style="1" customWidth="1"/>
    <col min="12290" max="12290" width="10.6640625" style="1" customWidth="1"/>
    <col min="12291" max="12291" width="11.5" style="1" customWidth="1"/>
    <col min="12292" max="12292" width="10.6640625" style="1" customWidth="1"/>
    <col min="12293" max="12293" width="6" style="1" customWidth="1"/>
    <col min="12294" max="12535" width="8.83203125" style="1" customWidth="1"/>
    <col min="12536" max="12536" width="6.1640625" style="1" customWidth="1"/>
    <col min="12537" max="12537" width="18.6640625" style="1" customWidth="1"/>
    <col min="12538" max="12539" width="8.83203125" style="1" customWidth="1"/>
    <col min="12540" max="12540" width="10.5" style="1" customWidth="1"/>
    <col min="12541" max="12542" width="11.5" style="1" customWidth="1"/>
    <col min="12543" max="12543" width="7.5" style="1" customWidth="1"/>
    <col min="12544" max="12545" width="8.83203125" style="1" customWidth="1"/>
    <col min="12546" max="12546" width="10.6640625" style="1" customWidth="1"/>
    <col min="12547" max="12547" width="11.5" style="1" customWidth="1"/>
    <col min="12548" max="12548" width="10.6640625" style="1" customWidth="1"/>
    <col min="12549" max="12549" width="6" style="1" customWidth="1"/>
    <col min="12550" max="12791" width="8.83203125" style="1" customWidth="1"/>
    <col min="12792" max="12792" width="6.1640625" style="1" customWidth="1"/>
    <col min="12793" max="12793" width="18.6640625" style="1" customWidth="1"/>
    <col min="12794" max="12795" width="8.83203125" style="1" customWidth="1"/>
    <col min="12796" max="12796" width="10.5" style="1" customWidth="1"/>
    <col min="12797" max="12798" width="11.5" style="1" customWidth="1"/>
    <col min="12799" max="12799" width="7.5" style="1" customWidth="1"/>
    <col min="12800" max="12801" width="8.83203125" style="1" customWidth="1"/>
    <col min="12802" max="12802" width="10.6640625" style="1" customWidth="1"/>
    <col min="12803" max="12803" width="11.5" style="1" customWidth="1"/>
    <col min="12804" max="12804" width="10.6640625" style="1" customWidth="1"/>
    <col min="12805" max="12805" width="6" style="1" customWidth="1"/>
    <col min="12806" max="13047" width="8.83203125" style="1" customWidth="1"/>
    <col min="13048" max="13048" width="6.1640625" style="1" customWidth="1"/>
    <col min="13049" max="13049" width="18.6640625" style="1" customWidth="1"/>
    <col min="13050" max="13051" width="8.83203125" style="1" customWidth="1"/>
    <col min="13052" max="13052" width="10.5" style="1" customWidth="1"/>
    <col min="13053" max="13054" width="11.5" style="1" customWidth="1"/>
    <col min="13055" max="13055" width="7.5" style="1" customWidth="1"/>
    <col min="13056" max="13057" width="8.83203125" style="1" customWidth="1"/>
    <col min="13058" max="13058" width="10.6640625" style="1" customWidth="1"/>
    <col min="13059" max="13059" width="11.5" style="1" customWidth="1"/>
    <col min="13060" max="13060" width="10.6640625" style="1" customWidth="1"/>
    <col min="13061" max="13061" width="6" style="1" customWidth="1"/>
    <col min="13062" max="13303" width="8.83203125" style="1" customWidth="1"/>
    <col min="13304" max="13304" width="6.1640625" style="1" customWidth="1"/>
    <col min="13305" max="13305" width="18.6640625" style="1" customWidth="1"/>
    <col min="13306" max="13307" width="8.83203125" style="1" customWidth="1"/>
    <col min="13308" max="13308" width="10.5" style="1" customWidth="1"/>
    <col min="13309" max="13310" width="11.5" style="1" customWidth="1"/>
    <col min="13311" max="13311" width="7.5" style="1" customWidth="1"/>
    <col min="13312" max="13313" width="8.83203125" style="1" customWidth="1"/>
    <col min="13314" max="13314" width="10.6640625" style="1" customWidth="1"/>
    <col min="13315" max="13315" width="11.5" style="1" customWidth="1"/>
    <col min="13316" max="13316" width="10.6640625" style="1" customWidth="1"/>
    <col min="13317" max="13317" width="6" style="1" customWidth="1"/>
    <col min="13318" max="13559" width="8.83203125" style="1" customWidth="1"/>
    <col min="13560" max="13560" width="6.1640625" style="1" customWidth="1"/>
    <col min="13561" max="13561" width="18.6640625" style="1" customWidth="1"/>
    <col min="13562" max="13563" width="8.83203125" style="1" customWidth="1"/>
    <col min="13564" max="13564" width="10.5" style="1" customWidth="1"/>
    <col min="13565" max="13566" width="11.5" style="1" customWidth="1"/>
    <col min="13567" max="13567" width="7.5" style="1" customWidth="1"/>
    <col min="13568" max="13569" width="8.83203125" style="1" customWidth="1"/>
    <col min="13570" max="13570" width="10.6640625" style="1" customWidth="1"/>
    <col min="13571" max="13571" width="11.5" style="1" customWidth="1"/>
    <col min="13572" max="13572" width="10.6640625" style="1" customWidth="1"/>
    <col min="13573" max="13573" width="6" style="1" customWidth="1"/>
    <col min="13574" max="13815" width="8.83203125" style="1" customWidth="1"/>
    <col min="13816" max="13816" width="6.1640625" style="1" customWidth="1"/>
    <col min="13817" max="13817" width="18.6640625" style="1" customWidth="1"/>
    <col min="13818" max="13819" width="8.83203125" style="1" customWidth="1"/>
    <col min="13820" max="13820" width="10.5" style="1" customWidth="1"/>
    <col min="13821" max="13822" width="11.5" style="1" customWidth="1"/>
    <col min="13823" max="13823" width="7.5" style="1" customWidth="1"/>
    <col min="13824" max="13825" width="8.83203125" style="1" customWidth="1"/>
    <col min="13826" max="13826" width="10.6640625" style="1" customWidth="1"/>
    <col min="13827" max="13827" width="11.5" style="1" customWidth="1"/>
    <col min="13828" max="13828" width="10.6640625" style="1" customWidth="1"/>
    <col min="13829" max="13829" width="6" style="1" customWidth="1"/>
    <col min="13830" max="14071" width="8.83203125" style="1" customWidth="1"/>
    <col min="14072" max="14072" width="6.1640625" style="1" customWidth="1"/>
    <col min="14073" max="14073" width="18.6640625" style="1" customWidth="1"/>
    <col min="14074" max="14075" width="8.83203125" style="1" customWidth="1"/>
    <col min="14076" max="14076" width="10.5" style="1" customWidth="1"/>
    <col min="14077" max="14078" width="11.5" style="1" customWidth="1"/>
    <col min="14079" max="14079" width="7.5" style="1" customWidth="1"/>
    <col min="14080" max="14081" width="8.83203125" style="1" customWidth="1"/>
    <col min="14082" max="14082" width="10.6640625" style="1" customWidth="1"/>
    <col min="14083" max="14083" width="11.5" style="1" customWidth="1"/>
    <col min="14084" max="14084" width="10.6640625" style="1" customWidth="1"/>
    <col min="14085" max="14085" width="6" style="1" customWidth="1"/>
    <col min="14086" max="14327" width="8.83203125" style="1" customWidth="1"/>
    <col min="14328" max="14328" width="6.1640625" style="1" customWidth="1"/>
    <col min="14329" max="14329" width="18.6640625" style="1" customWidth="1"/>
    <col min="14330" max="14331" width="8.83203125" style="1" customWidth="1"/>
    <col min="14332" max="14332" width="10.5" style="1" customWidth="1"/>
    <col min="14333" max="14334" width="11.5" style="1" customWidth="1"/>
    <col min="14335" max="14335" width="7.5" style="1" customWidth="1"/>
    <col min="14336" max="14337" width="8.83203125" style="1" customWidth="1"/>
    <col min="14338" max="14338" width="10.6640625" style="1" customWidth="1"/>
    <col min="14339" max="14339" width="11.5" style="1" customWidth="1"/>
    <col min="14340" max="14340" width="10.6640625" style="1" customWidth="1"/>
    <col min="14341" max="14341" width="6" style="1" customWidth="1"/>
    <col min="14342" max="14583" width="8.83203125" style="1" customWidth="1"/>
    <col min="14584" max="14584" width="6.1640625" style="1" customWidth="1"/>
    <col min="14585" max="14585" width="18.6640625" style="1" customWidth="1"/>
    <col min="14586" max="14587" width="8.83203125" style="1" customWidth="1"/>
    <col min="14588" max="14588" width="10.5" style="1" customWidth="1"/>
    <col min="14589" max="14590" width="11.5" style="1" customWidth="1"/>
    <col min="14591" max="14591" width="7.5" style="1" customWidth="1"/>
    <col min="14592" max="14593" width="8.83203125" style="1" customWidth="1"/>
    <col min="14594" max="14594" width="10.6640625" style="1" customWidth="1"/>
    <col min="14595" max="14595" width="11.5" style="1" customWidth="1"/>
    <col min="14596" max="14596" width="10.6640625" style="1" customWidth="1"/>
    <col min="14597" max="14597" width="6" style="1" customWidth="1"/>
    <col min="14598" max="14839" width="8.83203125" style="1" customWidth="1"/>
    <col min="14840" max="14840" width="6.1640625" style="1" customWidth="1"/>
    <col min="14841" max="14841" width="18.6640625" style="1" customWidth="1"/>
    <col min="14842" max="14843" width="8.83203125" style="1" customWidth="1"/>
    <col min="14844" max="14844" width="10.5" style="1" customWidth="1"/>
    <col min="14845" max="14846" width="11.5" style="1" customWidth="1"/>
    <col min="14847" max="14847" width="7.5" style="1" customWidth="1"/>
    <col min="14848" max="14849" width="8.83203125" style="1" customWidth="1"/>
    <col min="14850" max="14850" width="10.6640625" style="1" customWidth="1"/>
    <col min="14851" max="14851" width="11.5" style="1" customWidth="1"/>
    <col min="14852" max="14852" width="10.6640625" style="1" customWidth="1"/>
    <col min="14853" max="14853" width="6" style="1" customWidth="1"/>
    <col min="14854" max="15095" width="8.83203125" style="1" customWidth="1"/>
    <col min="15096" max="15096" width="6.1640625" style="1" customWidth="1"/>
    <col min="15097" max="15097" width="18.6640625" style="1" customWidth="1"/>
    <col min="15098" max="15099" width="8.83203125" style="1" customWidth="1"/>
    <col min="15100" max="15100" width="10.5" style="1" customWidth="1"/>
    <col min="15101" max="15102" width="11.5" style="1" customWidth="1"/>
    <col min="15103" max="15103" width="7.5" style="1" customWidth="1"/>
    <col min="15104" max="15105" width="8.83203125" style="1" customWidth="1"/>
    <col min="15106" max="15106" width="10.6640625" style="1" customWidth="1"/>
    <col min="15107" max="15107" width="11.5" style="1" customWidth="1"/>
    <col min="15108" max="15108" width="10.6640625" style="1" customWidth="1"/>
    <col min="15109" max="15109" width="6" style="1" customWidth="1"/>
    <col min="15110" max="15351" width="8.83203125" style="1" customWidth="1"/>
    <col min="15352" max="15352" width="6.1640625" style="1" customWidth="1"/>
    <col min="15353" max="15353" width="18.6640625" style="1" customWidth="1"/>
    <col min="15354" max="15355" width="8.83203125" style="1" customWidth="1"/>
    <col min="15356" max="15356" width="10.5" style="1" customWidth="1"/>
    <col min="15357" max="15358" width="11.5" style="1" customWidth="1"/>
    <col min="15359" max="15359" width="7.5" style="1" customWidth="1"/>
    <col min="15360" max="15361" width="8.83203125" style="1" customWidth="1"/>
    <col min="15362" max="15362" width="10.6640625" style="1" customWidth="1"/>
    <col min="15363" max="15363" width="11.5" style="1" customWidth="1"/>
    <col min="15364" max="15364" width="10.6640625" style="1" customWidth="1"/>
    <col min="15365" max="15365" width="6" style="1" customWidth="1"/>
    <col min="15366" max="15607" width="8.83203125" style="1" customWidth="1"/>
    <col min="15608" max="15608" width="6.1640625" style="1" customWidth="1"/>
    <col min="15609" max="15609" width="18.6640625" style="1" customWidth="1"/>
    <col min="15610" max="15611" width="8.83203125" style="1" customWidth="1"/>
    <col min="15612" max="15612" width="10.5" style="1" customWidth="1"/>
    <col min="15613" max="15614" width="11.5" style="1" customWidth="1"/>
    <col min="15615" max="15615" width="7.5" style="1" customWidth="1"/>
    <col min="15616" max="15617" width="8.83203125" style="1" customWidth="1"/>
    <col min="15618" max="15618" width="10.6640625" style="1" customWidth="1"/>
    <col min="15619" max="15619" width="11.5" style="1" customWidth="1"/>
    <col min="15620" max="15620" width="10.6640625" style="1" customWidth="1"/>
    <col min="15621" max="15621" width="6" style="1" customWidth="1"/>
    <col min="15622" max="15863" width="8.83203125" style="1" customWidth="1"/>
    <col min="15864" max="15864" width="6.1640625" style="1" customWidth="1"/>
    <col min="15865" max="15865" width="18.6640625" style="1" customWidth="1"/>
    <col min="15866" max="15867" width="8.83203125" style="1" customWidth="1"/>
    <col min="15868" max="15868" width="10.5" style="1" customWidth="1"/>
    <col min="15869" max="15870" width="11.5" style="1" customWidth="1"/>
    <col min="15871" max="15871" width="7.5" style="1" customWidth="1"/>
    <col min="15872" max="15873" width="8.83203125" style="1" customWidth="1"/>
    <col min="15874" max="15874" width="10.6640625" style="1" customWidth="1"/>
    <col min="15875" max="15875" width="11.5" style="1" customWidth="1"/>
    <col min="15876" max="15876" width="10.6640625" style="1" customWidth="1"/>
    <col min="15877" max="15877" width="6" style="1" customWidth="1"/>
    <col min="15878" max="16119" width="8.83203125" style="1" customWidth="1"/>
    <col min="16120" max="16120" width="6.1640625" style="1" customWidth="1"/>
    <col min="16121" max="16121" width="18.6640625" style="1" customWidth="1"/>
    <col min="16122" max="16123" width="8.83203125" style="1" customWidth="1"/>
    <col min="16124" max="16124" width="10.5" style="1" customWidth="1"/>
    <col min="16125" max="16126" width="11.5" style="1" customWidth="1"/>
    <col min="16127" max="16127" width="7.5" style="1" customWidth="1"/>
    <col min="16128" max="16129" width="8.83203125" style="1" customWidth="1"/>
    <col min="16130" max="16130" width="10.6640625" style="1" customWidth="1"/>
    <col min="16131" max="16131" width="11.5" style="1" customWidth="1"/>
    <col min="16132" max="16132" width="10.6640625" style="1" customWidth="1"/>
    <col min="16133" max="16133" width="6" style="1" customWidth="1"/>
    <col min="16134" max="16384" width="8.83203125" style="1" customWidth="1"/>
  </cols>
  <sheetData>
    <row r="1" spans="1:14" s="49" customFormat="1" ht="16" x14ac:dyDescent="0.2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N1" s="50" t="s">
        <v>115</v>
      </c>
    </row>
    <row r="2" spans="1:14" s="49" customFormat="1" ht="17" thickBot="1" x14ac:dyDescent="0.25">
      <c r="A2" s="48" t="s">
        <v>114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N2" s="50" t="s">
        <v>135</v>
      </c>
    </row>
    <row r="3" spans="1:14" x14ac:dyDescent="0.2">
      <c r="A3" s="132" t="s">
        <v>31</v>
      </c>
      <c r="B3" s="34" t="s">
        <v>11</v>
      </c>
      <c r="C3" s="135" t="s">
        <v>29</v>
      </c>
      <c r="D3" s="135"/>
      <c r="E3" s="135"/>
      <c r="F3" s="135"/>
      <c r="G3" s="136"/>
      <c r="H3" s="35"/>
      <c r="I3" s="137" t="s">
        <v>30</v>
      </c>
      <c r="J3" s="135"/>
      <c r="K3" s="135"/>
      <c r="L3" s="135"/>
      <c r="M3" s="136"/>
      <c r="N3" s="35"/>
    </row>
    <row r="4" spans="1:14" x14ac:dyDescent="0.2">
      <c r="A4" s="133"/>
      <c r="B4" s="71"/>
      <c r="C4" s="36" t="s">
        <v>13</v>
      </c>
      <c r="D4" s="37" t="s">
        <v>13</v>
      </c>
      <c r="E4" s="138" t="s">
        <v>14</v>
      </c>
      <c r="F4" s="138"/>
      <c r="G4" s="139"/>
      <c r="H4" s="38"/>
      <c r="I4" s="39" t="s">
        <v>13</v>
      </c>
      <c r="J4" s="37" t="s">
        <v>13</v>
      </c>
      <c r="K4" s="139" t="s">
        <v>14</v>
      </c>
      <c r="L4" s="140"/>
      <c r="M4" s="141"/>
      <c r="N4" s="38"/>
    </row>
    <row r="5" spans="1:14" ht="16" thickBot="1" x14ac:dyDescent="0.25">
      <c r="A5" s="134"/>
      <c r="B5" s="40" t="s">
        <v>12</v>
      </c>
      <c r="C5" s="41" t="s">
        <v>5</v>
      </c>
      <c r="D5" s="42" t="s">
        <v>6</v>
      </c>
      <c r="E5" s="43" t="s">
        <v>7</v>
      </c>
      <c r="F5" s="43" t="s">
        <v>8</v>
      </c>
      <c r="G5" s="44" t="s">
        <v>9</v>
      </c>
      <c r="H5" s="45" t="s">
        <v>10</v>
      </c>
      <c r="I5" s="46" t="s">
        <v>5</v>
      </c>
      <c r="J5" s="42" t="s">
        <v>6</v>
      </c>
      <c r="K5" s="43" t="s">
        <v>7</v>
      </c>
      <c r="L5" s="43" t="s">
        <v>8</v>
      </c>
      <c r="M5" s="44" t="s">
        <v>9</v>
      </c>
      <c r="N5" s="45" t="s">
        <v>10</v>
      </c>
    </row>
    <row r="6" spans="1:14" s="11" customFormat="1" ht="17" customHeight="1" x14ac:dyDescent="0.2">
      <c r="A6" s="54" t="s">
        <v>67</v>
      </c>
      <c r="B6" s="55" t="s">
        <v>64</v>
      </c>
      <c r="C6" s="103">
        <v>25</v>
      </c>
      <c r="D6" s="103">
        <v>27</v>
      </c>
      <c r="E6" s="103">
        <v>5</v>
      </c>
      <c r="F6" s="103">
        <v>5</v>
      </c>
      <c r="G6" s="104">
        <v>5</v>
      </c>
      <c r="H6" s="107">
        <f>SUM(C6:G6)</f>
        <v>67</v>
      </c>
      <c r="I6" s="108">
        <v>0</v>
      </c>
      <c r="J6" s="103">
        <v>0</v>
      </c>
      <c r="K6" s="103">
        <v>0</v>
      </c>
      <c r="L6" s="103">
        <v>0</v>
      </c>
      <c r="M6" s="104">
        <v>0</v>
      </c>
      <c r="N6" s="107">
        <f>SUM(I6:M6)</f>
        <v>0</v>
      </c>
    </row>
    <row r="7" spans="1:14" s="11" customFormat="1" ht="17" customHeight="1" x14ac:dyDescent="0.2">
      <c r="A7" s="54" t="s">
        <v>118</v>
      </c>
      <c r="B7" s="56" t="s">
        <v>126</v>
      </c>
      <c r="C7" s="105">
        <v>21</v>
      </c>
      <c r="D7" s="105">
        <v>23</v>
      </c>
      <c r="E7" s="105">
        <v>5</v>
      </c>
      <c r="F7" s="105">
        <v>4</v>
      </c>
      <c r="G7" s="106">
        <v>4</v>
      </c>
      <c r="H7" s="107">
        <f t="shared" ref="H7:H27" si="0">SUM(C7:G7)</f>
        <v>57</v>
      </c>
      <c r="I7" s="109">
        <v>0</v>
      </c>
      <c r="J7" s="105">
        <v>0</v>
      </c>
      <c r="K7" s="105">
        <v>0</v>
      </c>
      <c r="L7" s="105">
        <v>0</v>
      </c>
      <c r="M7" s="106">
        <v>0</v>
      </c>
      <c r="N7" s="107">
        <f t="shared" ref="N7:N27" si="1">SUM(I7:M7)</f>
        <v>0</v>
      </c>
    </row>
    <row r="8" spans="1:14" s="11" customFormat="1" ht="17" customHeight="1" x14ac:dyDescent="0.2">
      <c r="A8" s="54" t="s">
        <v>38</v>
      </c>
      <c r="B8" s="56" t="s">
        <v>52</v>
      </c>
      <c r="C8" s="105">
        <v>30</v>
      </c>
      <c r="D8" s="105">
        <v>25</v>
      </c>
      <c r="E8" s="105">
        <v>6</v>
      </c>
      <c r="F8" s="105">
        <v>6</v>
      </c>
      <c r="G8" s="106">
        <v>7</v>
      </c>
      <c r="H8" s="107">
        <f t="shared" si="0"/>
        <v>74</v>
      </c>
      <c r="I8" s="109">
        <v>32</v>
      </c>
      <c r="J8" s="105">
        <v>24</v>
      </c>
      <c r="K8" s="105">
        <v>7</v>
      </c>
      <c r="L8" s="105">
        <v>5</v>
      </c>
      <c r="M8" s="106">
        <v>6</v>
      </c>
      <c r="N8" s="107">
        <f t="shared" si="1"/>
        <v>74</v>
      </c>
    </row>
    <row r="9" spans="1:14" s="11" customFormat="1" ht="17" customHeight="1" x14ac:dyDescent="0.2">
      <c r="A9" s="54" t="s">
        <v>119</v>
      </c>
      <c r="B9" s="56" t="s">
        <v>127</v>
      </c>
      <c r="C9" s="105">
        <v>21</v>
      </c>
      <c r="D9" s="105">
        <v>22</v>
      </c>
      <c r="E9" s="105">
        <v>5</v>
      </c>
      <c r="F9" s="105">
        <v>5</v>
      </c>
      <c r="G9" s="106">
        <v>5</v>
      </c>
      <c r="H9" s="107">
        <f t="shared" si="0"/>
        <v>58</v>
      </c>
      <c r="I9" s="109"/>
      <c r="J9" s="105"/>
      <c r="K9" s="105"/>
      <c r="L9" s="105"/>
      <c r="M9" s="106"/>
      <c r="N9" s="107"/>
    </row>
    <row r="10" spans="1:14" s="11" customFormat="1" ht="17" customHeight="1" x14ac:dyDescent="0.2">
      <c r="A10" s="54" t="s">
        <v>120</v>
      </c>
      <c r="B10" s="56" t="s">
        <v>53</v>
      </c>
      <c r="C10" s="105">
        <v>33</v>
      </c>
      <c r="D10" s="105">
        <v>26</v>
      </c>
      <c r="E10" s="105">
        <v>6</v>
      </c>
      <c r="F10" s="105">
        <v>6</v>
      </c>
      <c r="G10" s="106">
        <v>7</v>
      </c>
      <c r="H10" s="107">
        <f t="shared" si="0"/>
        <v>78</v>
      </c>
      <c r="I10" s="105">
        <v>31</v>
      </c>
      <c r="J10" s="105">
        <v>24</v>
      </c>
      <c r="K10" s="105">
        <v>7</v>
      </c>
      <c r="L10" s="105">
        <v>7</v>
      </c>
      <c r="M10" s="106">
        <v>7</v>
      </c>
      <c r="N10" s="107">
        <f t="shared" si="1"/>
        <v>76</v>
      </c>
    </row>
    <row r="11" spans="1:14" s="11" customFormat="1" ht="17" customHeight="1" x14ac:dyDescent="0.2">
      <c r="A11" s="54" t="s">
        <v>121</v>
      </c>
      <c r="B11" s="56" t="s">
        <v>128</v>
      </c>
      <c r="C11" s="105">
        <v>31</v>
      </c>
      <c r="D11" s="105">
        <v>27</v>
      </c>
      <c r="E11" s="105">
        <v>7</v>
      </c>
      <c r="F11" s="105">
        <v>7</v>
      </c>
      <c r="G11" s="106">
        <v>7</v>
      </c>
      <c r="H11" s="107">
        <f t="shared" si="0"/>
        <v>79</v>
      </c>
      <c r="I11" s="105">
        <v>31</v>
      </c>
      <c r="J11" s="105">
        <v>30</v>
      </c>
      <c r="K11" s="105">
        <v>8</v>
      </c>
      <c r="L11" s="105">
        <v>7</v>
      </c>
      <c r="M11" s="106">
        <v>7</v>
      </c>
      <c r="N11" s="107">
        <f t="shared" si="1"/>
        <v>83</v>
      </c>
    </row>
    <row r="12" spans="1:14" s="11" customFormat="1" ht="17" customHeight="1" x14ac:dyDescent="0.2">
      <c r="A12" s="54" t="s">
        <v>122</v>
      </c>
      <c r="B12" s="56" t="s">
        <v>86</v>
      </c>
      <c r="C12" s="105">
        <v>29</v>
      </c>
      <c r="D12" s="105">
        <v>25</v>
      </c>
      <c r="E12" s="105">
        <v>4</v>
      </c>
      <c r="F12" s="105">
        <v>4</v>
      </c>
      <c r="G12" s="106">
        <v>5</v>
      </c>
      <c r="H12" s="107">
        <f t="shared" si="0"/>
        <v>67</v>
      </c>
      <c r="I12" s="105">
        <v>18</v>
      </c>
      <c r="J12" s="110">
        <v>24</v>
      </c>
      <c r="K12" s="105">
        <v>5</v>
      </c>
      <c r="L12" s="105">
        <v>6</v>
      </c>
      <c r="M12" s="106">
        <v>7</v>
      </c>
      <c r="N12" s="107">
        <f t="shared" si="1"/>
        <v>60</v>
      </c>
    </row>
    <row r="13" spans="1:14" s="11" customFormat="1" ht="17" customHeight="1" x14ac:dyDescent="0.2">
      <c r="A13" s="54" t="s">
        <v>69</v>
      </c>
      <c r="B13" s="56" t="s">
        <v>87</v>
      </c>
      <c r="C13" s="105">
        <v>15</v>
      </c>
      <c r="D13" s="105">
        <v>23</v>
      </c>
      <c r="E13" s="105">
        <v>8</v>
      </c>
      <c r="F13" s="105">
        <v>6</v>
      </c>
      <c r="G13" s="106">
        <v>6</v>
      </c>
      <c r="H13" s="107">
        <f t="shared" si="0"/>
        <v>58</v>
      </c>
      <c r="I13" s="105">
        <v>0</v>
      </c>
      <c r="J13" s="110">
        <v>0</v>
      </c>
      <c r="K13" s="105">
        <v>0</v>
      </c>
      <c r="L13" s="105">
        <v>0</v>
      </c>
      <c r="M13" s="106">
        <v>0</v>
      </c>
      <c r="N13" s="107">
        <f t="shared" si="1"/>
        <v>0</v>
      </c>
    </row>
    <row r="14" spans="1:14" s="11" customFormat="1" ht="17" customHeight="1" x14ac:dyDescent="0.2">
      <c r="A14" s="54" t="s">
        <v>76</v>
      </c>
      <c r="B14" s="56" t="s">
        <v>56</v>
      </c>
      <c r="C14" s="105">
        <v>27</v>
      </c>
      <c r="D14" s="105">
        <v>25</v>
      </c>
      <c r="E14" s="105">
        <v>7</v>
      </c>
      <c r="F14" s="105">
        <v>5</v>
      </c>
      <c r="G14" s="106">
        <v>6</v>
      </c>
      <c r="H14" s="107">
        <f t="shared" si="0"/>
        <v>70</v>
      </c>
      <c r="I14" s="105">
        <v>28</v>
      </c>
      <c r="J14" s="110">
        <v>24</v>
      </c>
      <c r="K14" s="105">
        <v>7</v>
      </c>
      <c r="L14" s="105">
        <v>8</v>
      </c>
      <c r="M14" s="106">
        <v>7</v>
      </c>
      <c r="N14" s="107">
        <f t="shared" si="1"/>
        <v>74</v>
      </c>
    </row>
    <row r="15" spans="1:14" s="11" customFormat="1" ht="17" customHeight="1" x14ac:dyDescent="0.2">
      <c r="A15" s="54" t="s">
        <v>45</v>
      </c>
      <c r="B15" s="56" t="s">
        <v>59</v>
      </c>
      <c r="C15" s="105">
        <v>0</v>
      </c>
      <c r="D15" s="105">
        <v>0</v>
      </c>
      <c r="E15" s="105">
        <v>0</v>
      </c>
      <c r="F15" s="105">
        <v>0</v>
      </c>
      <c r="G15" s="106">
        <v>0</v>
      </c>
      <c r="H15" s="107">
        <f t="shared" si="0"/>
        <v>0</v>
      </c>
      <c r="I15" s="105">
        <v>0</v>
      </c>
      <c r="J15" s="110">
        <v>0</v>
      </c>
      <c r="K15" s="105">
        <v>0</v>
      </c>
      <c r="L15" s="105">
        <v>0</v>
      </c>
      <c r="M15" s="106">
        <v>0</v>
      </c>
      <c r="N15" s="107">
        <f t="shared" si="1"/>
        <v>0</v>
      </c>
    </row>
    <row r="16" spans="1:14" s="11" customFormat="1" ht="17" customHeight="1" x14ac:dyDescent="0.2">
      <c r="A16" s="54" t="s">
        <v>123</v>
      </c>
      <c r="B16" s="56" t="s">
        <v>129</v>
      </c>
      <c r="C16" s="105">
        <v>17</v>
      </c>
      <c r="D16" s="105">
        <v>24</v>
      </c>
      <c r="E16" s="105">
        <v>5</v>
      </c>
      <c r="F16" s="105">
        <v>6</v>
      </c>
      <c r="G16" s="106">
        <v>5</v>
      </c>
      <c r="H16" s="107">
        <f t="shared" si="0"/>
        <v>57</v>
      </c>
      <c r="I16" s="105">
        <v>21</v>
      </c>
      <c r="J16" s="110">
        <v>22</v>
      </c>
      <c r="K16" s="105">
        <v>6</v>
      </c>
      <c r="L16" s="105">
        <v>6</v>
      </c>
      <c r="M16" s="106">
        <v>5</v>
      </c>
      <c r="N16" s="107">
        <f t="shared" si="1"/>
        <v>60</v>
      </c>
    </row>
    <row r="17" spans="1:14" s="11" customFormat="1" ht="17" customHeight="1" x14ac:dyDescent="0.2">
      <c r="A17" s="54" t="s">
        <v>41</v>
      </c>
      <c r="B17" s="56" t="s">
        <v>55</v>
      </c>
      <c r="C17" s="105">
        <v>25</v>
      </c>
      <c r="D17" s="105">
        <v>27</v>
      </c>
      <c r="E17" s="105">
        <v>7</v>
      </c>
      <c r="F17" s="105">
        <v>7</v>
      </c>
      <c r="G17" s="106">
        <v>8</v>
      </c>
      <c r="H17" s="107">
        <f t="shared" si="0"/>
        <v>74</v>
      </c>
      <c r="I17" s="105">
        <v>21</v>
      </c>
      <c r="J17" s="110">
        <v>26</v>
      </c>
      <c r="K17" s="105">
        <v>6</v>
      </c>
      <c r="L17" s="105">
        <v>3</v>
      </c>
      <c r="M17" s="106">
        <v>7</v>
      </c>
      <c r="N17" s="107">
        <f t="shared" si="1"/>
        <v>63</v>
      </c>
    </row>
    <row r="18" spans="1:14" s="11" customFormat="1" ht="17" customHeight="1" x14ac:dyDescent="0.2">
      <c r="A18" s="54" t="s">
        <v>37</v>
      </c>
      <c r="B18" s="56" t="s">
        <v>49</v>
      </c>
      <c r="C18" s="105">
        <v>24</v>
      </c>
      <c r="D18" s="105">
        <v>22</v>
      </c>
      <c r="E18" s="105">
        <v>6</v>
      </c>
      <c r="F18" s="105">
        <v>5</v>
      </c>
      <c r="G18" s="106">
        <v>5</v>
      </c>
      <c r="H18" s="107">
        <f t="shared" si="0"/>
        <v>62</v>
      </c>
      <c r="I18" s="105">
        <v>32</v>
      </c>
      <c r="J18" s="110">
        <v>24</v>
      </c>
      <c r="K18" s="105">
        <v>7</v>
      </c>
      <c r="L18" s="105">
        <v>6</v>
      </c>
      <c r="M18" s="106">
        <v>7</v>
      </c>
      <c r="N18" s="107">
        <f t="shared" si="1"/>
        <v>76</v>
      </c>
    </row>
    <row r="19" spans="1:14" s="11" customFormat="1" ht="17" customHeight="1" x14ac:dyDescent="0.2">
      <c r="A19" s="54" t="s">
        <v>39</v>
      </c>
      <c r="B19" s="56" t="s">
        <v>130</v>
      </c>
      <c r="C19" s="105">
        <v>28</v>
      </c>
      <c r="D19" s="105">
        <v>26</v>
      </c>
      <c r="E19" s="105">
        <v>8</v>
      </c>
      <c r="F19" s="105">
        <v>5</v>
      </c>
      <c r="G19" s="106">
        <v>7</v>
      </c>
      <c r="H19" s="107">
        <f t="shared" si="0"/>
        <v>74</v>
      </c>
      <c r="I19" s="105">
        <v>34</v>
      </c>
      <c r="J19" s="110">
        <v>29</v>
      </c>
      <c r="K19" s="105">
        <v>8</v>
      </c>
      <c r="L19" s="105">
        <v>8</v>
      </c>
      <c r="M19" s="106">
        <v>8</v>
      </c>
      <c r="N19" s="107">
        <f t="shared" si="1"/>
        <v>87</v>
      </c>
    </row>
    <row r="20" spans="1:14" s="11" customFormat="1" ht="17" customHeight="1" x14ac:dyDescent="0.2">
      <c r="A20" s="54" t="s">
        <v>44</v>
      </c>
      <c r="B20" s="56" t="s">
        <v>58</v>
      </c>
      <c r="C20" s="105">
        <v>23</v>
      </c>
      <c r="D20" s="105">
        <v>28</v>
      </c>
      <c r="E20" s="105">
        <v>7</v>
      </c>
      <c r="F20" s="105">
        <v>7</v>
      </c>
      <c r="G20" s="106">
        <v>7</v>
      </c>
      <c r="H20" s="107">
        <f t="shared" si="0"/>
        <v>72</v>
      </c>
      <c r="I20" s="105">
        <v>25</v>
      </c>
      <c r="J20" s="110">
        <v>30</v>
      </c>
      <c r="K20" s="105">
        <v>7</v>
      </c>
      <c r="L20" s="105">
        <v>8</v>
      </c>
      <c r="M20" s="106">
        <v>8</v>
      </c>
      <c r="N20" s="107">
        <f t="shared" si="1"/>
        <v>78</v>
      </c>
    </row>
    <row r="21" spans="1:14" s="11" customFormat="1" ht="17" customHeight="1" x14ac:dyDescent="0.2">
      <c r="A21" s="54" t="s">
        <v>124</v>
      </c>
      <c r="B21" s="56" t="s">
        <v>131</v>
      </c>
      <c r="C21" s="105">
        <v>22</v>
      </c>
      <c r="D21" s="105">
        <v>19</v>
      </c>
      <c r="E21" s="105">
        <v>2</v>
      </c>
      <c r="F21" s="105">
        <v>3</v>
      </c>
      <c r="G21" s="106">
        <v>4</v>
      </c>
      <c r="H21" s="107">
        <f t="shared" si="0"/>
        <v>50</v>
      </c>
      <c r="I21" s="105">
        <v>0</v>
      </c>
      <c r="J21" s="110">
        <v>0</v>
      </c>
      <c r="K21" s="105">
        <v>0</v>
      </c>
      <c r="L21" s="105">
        <v>0</v>
      </c>
      <c r="M21" s="106">
        <v>0</v>
      </c>
      <c r="N21" s="107">
        <f t="shared" si="1"/>
        <v>0</v>
      </c>
    </row>
    <row r="22" spans="1:14" s="11" customFormat="1" ht="17" customHeight="1" x14ac:dyDescent="0.2">
      <c r="A22" s="54" t="s">
        <v>73</v>
      </c>
      <c r="B22" s="56" t="s">
        <v>132</v>
      </c>
      <c r="C22" s="105">
        <v>0</v>
      </c>
      <c r="D22" s="105">
        <v>0</v>
      </c>
      <c r="E22" s="105">
        <v>0</v>
      </c>
      <c r="F22" s="105">
        <v>0</v>
      </c>
      <c r="G22" s="106">
        <v>0</v>
      </c>
      <c r="H22" s="107">
        <f t="shared" si="0"/>
        <v>0</v>
      </c>
      <c r="I22" s="105">
        <v>9</v>
      </c>
      <c r="J22" s="110">
        <v>19</v>
      </c>
      <c r="K22" s="105">
        <v>1</v>
      </c>
      <c r="L22" s="105">
        <v>3</v>
      </c>
      <c r="M22" s="106">
        <v>3</v>
      </c>
      <c r="N22" s="107">
        <f t="shared" si="1"/>
        <v>35</v>
      </c>
    </row>
    <row r="23" spans="1:14" s="11" customFormat="1" ht="17" customHeight="1" x14ac:dyDescent="0.2">
      <c r="A23" s="54" t="s">
        <v>74</v>
      </c>
      <c r="B23" s="56" t="s">
        <v>60</v>
      </c>
      <c r="C23" s="105">
        <v>18</v>
      </c>
      <c r="D23" s="105">
        <v>23</v>
      </c>
      <c r="E23" s="105">
        <v>5</v>
      </c>
      <c r="F23" s="105">
        <v>6</v>
      </c>
      <c r="G23" s="106">
        <v>6</v>
      </c>
      <c r="H23" s="107">
        <f t="shared" si="0"/>
        <v>58</v>
      </c>
      <c r="I23" s="105">
        <v>0</v>
      </c>
      <c r="J23" s="110">
        <v>0</v>
      </c>
      <c r="K23" s="105">
        <v>0</v>
      </c>
      <c r="L23" s="105">
        <v>0</v>
      </c>
      <c r="M23" s="106">
        <v>0</v>
      </c>
      <c r="N23" s="107">
        <f t="shared" si="1"/>
        <v>0</v>
      </c>
    </row>
    <row r="24" spans="1:14" s="11" customFormat="1" ht="17" customHeight="1" x14ac:dyDescent="0.2">
      <c r="A24" s="54" t="s">
        <v>40</v>
      </c>
      <c r="B24" s="56" t="s">
        <v>54</v>
      </c>
      <c r="C24" s="105">
        <v>0</v>
      </c>
      <c r="D24" s="105">
        <v>0</v>
      </c>
      <c r="E24" s="105">
        <v>0</v>
      </c>
      <c r="F24" s="105">
        <v>0</v>
      </c>
      <c r="G24" s="106">
        <v>0</v>
      </c>
      <c r="H24" s="107">
        <f t="shared" si="0"/>
        <v>0</v>
      </c>
      <c r="I24" s="105">
        <v>25</v>
      </c>
      <c r="J24" s="110">
        <v>19</v>
      </c>
      <c r="K24" s="105">
        <v>5</v>
      </c>
      <c r="L24" s="105">
        <v>5</v>
      </c>
      <c r="M24" s="106">
        <v>5</v>
      </c>
      <c r="N24" s="107">
        <f t="shared" si="1"/>
        <v>59</v>
      </c>
    </row>
    <row r="25" spans="1:14" s="11" customFormat="1" ht="17" customHeight="1" x14ac:dyDescent="0.2">
      <c r="A25" s="54" t="s">
        <v>43</v>
      </c>
      <c r="B25" s="56" t="s">
        <v>57</v>
      </c>
      <c r="C25" s="105">
        <v>24</v>
      </c>
      <c r="D25" s="105">
        <v>21</v>
      </c>
      <c r="E25" s="105">
        <v>6</v>
      </c>
      <c r="F25" s="105">
        <v>5</v>
      </c>
      <c r="G25" s="106">
        <v>6</v>
      </c>
      <c r="H25" s="107">
        <f t="shared" si="0"/>
        <v>62</v>
      </c>
      <c r="I25" s="105">
        <v>27</v>
      </c>
      <c r="J25" s="105">
        <v>26</v>
      </c>
      <c r="K25" s="105">
        <v>6</v>
      </c>
      <c r="L25" s="105">
        <v>6</v>
      </c>
      <c r="M25" s="106">
        <v>7</v>
      </c>
      <c r="N25" s="107">
        <f t="shared" si="1"/>
        <v>72</v>
      </c>
    </row>
    <row r="26" spans="1:14" s="11" customFormat="1" ht="17" customHeight="1" x14ac:dyDescent="0.2">
      <c r="A26" s="54" t="s">
        <v>46</v>
      </c>
      <c r="B26" s="56" t="s">
        <v>34</v>
      </c>
      <c r="C26" s="105">
        <v>0</v>
      </c>
      <c r="D26" s="105">
        <v>0</v>
      </c>
      <c r="E26" s="105">
        <v>0</v>
      </c>
      <c r="F26" s="105">
        <v>0</v>
      </c>
      <c r="G26" s="106">
        <v>0</v>
      </c>
      <c r="H26" s="107">
        <f t="shared" si="0"/>
        <v>0</v>
      </c>
      <c r="I26" s="105">
        <v>25</v>
      </c>
      <c r="J26" s="105">
        <v>23</v>
      </c>
      <c r="K26" s="105">
        <v>5</v>
      </c>
      <c r="L26" s="105">
        <v>7</v>
      </c>
      <c r="M26" s="106">
        <v>6</v>
      </c>
      <c r="N26" s="107">
        <f t="shared" si="1"/>
        <v>66</v>
      </c>
    </row>
    <row r="27" spans="1:14" s="11" customFormat="1" ht="17" customHeight="1" x14ac:dyDescent="0.2">
      <c r="A27" s="54" t="s">
        <v>125</v>
      </c>
      <c r="B27" s="56" t="s">
        <v>133</v>
      </c>
      <c r="C27" s="105">
        <v>12</v>
      </c>
      <c r="D27" s="105">
        <v>24</v>
      </c>
      <c r="E27" s="105">
        <v>6</v>
      </c>
      <c r="F27" s="105">
        <v>4</v>
      </c>
      <c r="G27" s="106">
        <v>6</v>
      </c>
      <c r="H27" s="107">
        <f t="shared" si="0"/>
        <v>52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107">
        <f t="shared" si="1"/>
        <v>0</v>
      </c>
    </row>
    <row r="28" spans="1:14" x14ac:dyDescent="0.2">
      <c r="N28" s="2"/>
    </row>
    <row r="40" spans="2:6" x14ac:dyDescent="0.2">
      <c r="B40" s="47"/>
      <c r="F40" s="18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J53"/>
  <sheetViews>
    <sheetView workbookViewId="0">
      <selection activeCell="G33" sqref="G33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32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9" width="8.1640625" style="1" hidden="1" customWidth="1"/>
    <col min="10" max="10" width="13.33203125" style="1" hidden="1" customWidth="1"/>
    <col min="11" max="16384" width="8.83203125" style="1"/>
  </cols>
  <sheetData>
    <row r="1" spans="2:10" ht="6" customHeight="1" x14ac:dyDescent="0.2"/>
    <row r="2" spans="2:10" ht="21" customHeight="1" x14ac:dyDescent="0.2">
      <c r="D2" s="127" t="s">
        <v>115</v>
      </c>
      <c r="E2" s="127"/>
      <c r="F2" s="127"/>
      <c r="G2" s="127"/>
      <c r="H2" s="69"/>
    </row>
    <row r="3" spans="2:10" ht="8" customHeight="1" x14ac:dyDescent="0.2">
      <c r="D3" s="128"/>
      <c r="E3" s="128"/>
      <c r="F3" s="128"/>
      <c r="G3" s="128"/>
      <c r="H3" s="3"/>
    </row>
    <row r="4" spans="2:10" ht="15" customHeight="1" x14ac:dyDescent="0.2">
      <c r="D4" s="128" t="s">
        <v>116</v>
      </c>
      <c r="E4" s="128"/>
      <c r="F4" s="128"/>
      <c r="G4" s="128"/>
      <c r="H4" s="3"/>
    </row>
    <row r="5" spans="2:10" x14ac:dyDescent="0.2">
      <c r="D5" s="129" t="s">
        <v>117</v>
      </c>
      <c r="E5" s="129"/>
      <c r="F5" s="129"/>
      <c r="G5" s="129"/>
      <c r="H5" s="68"/>
    </row>
    <row r="6" spans="2:10" ht="6" customHeight="1" x14ac:dyDescent="0.2">
      <c r="D6" s="131"/>
      <c r="E6" s="131"/>
      <c r="F6" s="131"/>
      <c r="G6" s="131"/>
      <c r="H6" s="70"/>
    </row>
    <row r="7" spans="2:10" ht="16" x14ac:dyDescent="0.2">
      <c r="D7" s="143" t="s">
        <v>16</v>
      </c>
      <c r="E7" s="143"/>
      <c r="F7" s="143"/>
      <c r="G7" s="143"/>
      <c r="H7" s="64"/>
    </row>
    <row r="8" spans="2:10" ht="17" customHeight="1" x14ac:dyDescent="0.2">
      <c r="D8" s="142" t="s">
        <v>35</v>
      </c>
      <c r="E8" s="142"/>
      <c r="F8" s="142"/>
      <c r="G8" s="142"/>
      <c r="H8" s="65"/>
    </row>
    <row r="9" spans="2:10" ht="8" customHeight="1" x14ac:dyDescent="0.2">
      <c r="D9" s="5"/>
      <c r="E9" s="5"/>
    </row>
    <row r="10" spans="2:10" s="4" customFormat="1" ht="31" customHeight="1" x14ac:dyDescent="0.2">
      <c r="B10" s="57" t="s">
        <v>3</v>
      </c>
      <c r="C10" s="57" t="s">
        <v>1</v>
      </c>
      <c r="D10" s="57" t="s">
        <v>0</v>
      </c>
      <c r="E10" s="57" t="s">
        <v>17</v>
      </c>
      <c r="F10" s="57" t="s">
        <v>18</v>
      </c>
      <c r="G10" s="57" t="s">
        <v>28</v>
      </c>
      <c r="H10" s="57"/>
      <c r="I10" s="4" t="s">
        <v>32</v>
      </c>
      <c r="J10" s="4" t="s">
        <v>33</v>
      </c>
    </row>
    <row r="11" spans="2:10" x14ac:dyDescent="0.2">
      <c r="B11" s="53">
        <v>1</v>
      </c>
      <c r="C11" s="3" t="s">
        <v>39</v>
      </c>
      <c r="D11" s="12" t="s">
        <v>130</v>
      </c>
      <c r="E11" s="19">
        <v>74</v>
      </c>
      <c r="F11" s="20">
        <v>87</v>
      </c>
      <c r="G11" s="58">
        <v>87</v>
      </c>
      <c r="H11" s="63"/>
      <c r="I11" s="1">
        <v>1</v>
      </c>
      <c r="J11" s="1">
        <f>IF(Table135[[#This Row],[LABĀKAIS K]]&gt;0, Table135[[#This Row],[LABĀKAIS K]],"")</f>
        <v>87</v>
      </c>
    </row>
    <row r="12" spans="2:10" x14ac:dyDescent="0.2">
      <c r="B12" s="53">
        <v>2</v>
      </c>
      <c r="C12" s="3" t="s">
        <v>121</v>
      </c>
      <c r="D12" s="12" t="s">
        <v>128</v>
      </c>
      <c r="E12" s="19">
        <v>79</v>
      </c>
      <c r="F12" s="20">
        <v>83</v>
      </c>
      <c r="G12" s="63">
        <v>83</v>
      </c>
      <c r="H12" s="63"/>
      <c r="I12" s="1">
        <v>2</v>
      </c>
      <c r="J12" s="1">
        <f>IF(Table135[[#This Row],[LABĀKAIS K]]&gt;0, Table135[[#This Row],[LABĀKAIS K]],"")</f>
        <v>83</v>
      </c>
    </row>
    <row r="13" spans="2:10" x14ac:dyDescent="0.2">
      <c r="B13" s="53">
        <v>3</v>
      </c>
      <c r="C13" s="3" t="s">
        <v>120</v>
      </c>
      <c r="D13" s="12" t="s">
        <v>53</v>
      </c>
      <c r="E13" s="19">
        <v>78</v>
      </c>
      <c r="F13" s="20">
        <v>76</v>
      </c>
      <c r="G13" s="63">
        <v>78</v>
      </c>
      <c r="H13" s="63"/>
      <c r="I13" s="1">
        <v>3</v>
      </c>
      <c r="J13" s="1">
        <f>IF(Table135[[#This Row],[LABĀKAIS K]]&gt;0, Table135[[#This Row],[LABĀKAIS K]],"")</f>
        <v>78</v>
      </c>
    </row>
    <row r="14" spans="2:10" x14ac:dyDescent="0.2">
      <c r="B14" s="53">
        <v>4</v>
      </c>
      <c r="C14" s="3" t="s">
        <v>44</v>
      </c>
      <c r="D14" s="12" t="s">
        <v>58</v>
      </c>
      <c r="E14" s="19">
        <v>72</v>
      </c>
      <c r="F14" s="20">
        <v>78</v>
      </c>
      <c r="G14" s="63">
        <v>78</v>
      </c>
      <c r="H14" s="63"/>
      <c r="I14" s="1">
        <v>4</v>
      </c>
      <c r="J14" s="1">
        <f>IF(Table135[[#This Row],[LABĀKAIS K]]&gt;0, Table135[[#This Row],[LABĀKAIS K]],"")</f>
        <v>78</v>
      </c>
    </row>
    <row r="15" spans="2:10" x14ac:dyDescent="0.2">
      <c r="B15" s="53">
        <v>5</v>
      </c>
      <c r="C15" s="3" t="s">
        <v>37</v>
      </c>
      <c r="D15" s="12" t="s">
        <v>49</v>
      </c>
      <c r="E15" s="19">
        <v>62</v>
      </c>
      <c r="F15" s="20">
        <v>76</v>
      </c>
      <c r="G15" s="63">
        <v>76</v>
      </c>
      <c r="H15" s="63"/>
      <c r="I15" s="1">
        <v>5</v>
      </c>
      <c r="J15" s="1">
        <f>IF(Table135[[#This Row],[LABĀKAIS K]]&gt;0, Table135[[#This Row],[LABĀKAIS K]],"")</f>
        <v>76</v>
      </c>
    </row>
    <row r="16" spans="2:10" x14ac:dyDescent="0.2">
      <c r="B16" s="53">
        <v>6</v>
      </c>
      <c r="C16" s="3" t="s">
        <v>38</v>
      </c>
      <c r="D16" s="12" t="s">
        <v>52</v>
      </c>
      <c r="E16" s="19">
        <v>74</v>
      </c>
      <c r="F16" s="20">
        <v>74</v>
      </c>
      <c r="G16" s="63">
        <v>74</v>
      </c>
      <c r="H16" s="63"/>
      <c r="I16" s="1">
        <v>6</v>
      </c>
      <c r="J16" s="1">
        <f>IF(Table135[[#This Row],[LABĀKAIS K]]&gt;0, Table135[[#This Row],[LABĀKAIS K]],"")</f>
        <v>74</v>
      </c>
    </row>
    <row r="17" spans="2:10" x14ac:dyDescent="0.2">
      <c r="B17" s="53">
        <v>7</v>
      </c>
      <c r="C17" s="3" t="s">
        <v>76</v>
      </c>
      <c r="D17" s="12" t="s">
        <v>56</v>
      </c>
      <c r="E17" s="19">
        <v>70</v>
      </c>
      <c r="F17" s="20">
        <v>74</v>
      </c>
      <c r="G17" s="63">
        <v>74</v>
      </c>
      <c r="H17" s="63"/>
      <c r="I17" s="1">
        <v>7</v>
      </c>
      <c r="J17" s="1">
        <f>IF(Table135[[#This Row],[LABĀKAIS K]]&gt;0, Table135[[#This Row],[LABĀKAIS K]],"")</f>
        <v>74</v>
      </c>
    </row>
    <row r="18" spans="2:10" x14ac:dyDescent="0.2">
      <c r="B18" s="53">
        <v>8</v>
      </c>
      <c r="C18" s="3" t="s">
        <v>41</v>
      </c>
      <c r="D18" s="12" t="s">
        <v>55</v>
      </c>
      <c r="E18" s="19">
        <v>74</v>
      </c>
      <c r="F18" s="20">
        <v>63</v>
      </c>
      <c r="G18" s="63">
        <v>74</v>
      </c>
      <c r="H18" s="63"/>
      <c r="I18" s="1">
        <v>8</v>
      </c>
      <c r="J18" s="1">
        <f>IF(Table135[[#This Row],[LABĀKAIS K]]&gt;0, Table135[[#This Row],[LABĀKAIS K]],"")</f>
        <v>74</v>
      </c>
    </row>
    <row r="19" spans="2:10" x14ac:dyDescent="0.2">
      <c r="B19" s="53">
        <v>9</v>
      </c>
      <c r="C19" s="3" t="s">
        <v>43</v>
      </c>
      <c r="D19" s="12" t="s">
        <v>57</v>
      </c>
      <c r="E19" s="19">
        <v>62</v>
      </c>
      <c r="F19" s="20">
        <v>72</v>
      </c>
      <c r="G19" s="63">
        <v>72</v>
      </c>
      <c r="H19" s="63"/>
      <c r="I19" s="1">
        <v>9</v>
      </c>
      <c r="J19" s="1">
        <f>IF(Table135[[#This Row],[LABĀKAIS K]]&gt;0, Table135[[#This Row],[LABĀKAIS K]],"")</f>
        <v>72</v>
      </c>
    </row>
    <row r="20" spans="2:10" x14ac:dyDescent="0.2">
      <c r="B20" s="53">
        <v>10</v>
      </c>
      <c r="C20" s="3" t="s">
        <v>122</v>
      </c>
      <c r="D20" s="12" t="s">
        <v>86</v>
      </c>
      <c r="E20" s="19">
        <v>67</v>
      </c>
      <c r="F20" s="20">
        <v>60</v>
      </c>
      <c r="G20" s="63">
        <v>67</v>
      </c>
      <c r="H20" s="63"/>
      <c r="I20" s="1">
        <v>10</v>
      </c>
      <c r="J20" s="1">
        <f>IF(Table135[[#This Row],[LABĀKAIS K]]&gt;0, Table135[[#This Row],[LABĀKAIS K]],"")</f>
        <v>67</v>
      </c>
    </row>
    <row r="21" spans="2:10" x14ac:dyDescent="0.2">
      <c r="B21" s="53">
        <v>11</v>
      </c>
      <c r="C21" s="3" t="s">
        <v>67</v>
      </c>
      <c r="D21" s="12" t="s">
        <v>64</v>
      </c>
      <c r="E21" s="19">
        <v>67</v>
      </c>
      <c r="F21" s="20">
        <v>0</v>
      </c>
      <c r="G21" s="63">
        <v>67</v>
      </c>
      <c r="H21" s="63"/>
      <c r="I21" s="1">
        <v>11</v>
      </c>
      <c r="J21" s="1">
        <f>IF(Table135[[#This Row],[LABĀKAIS K]]&gt;0, Table135[[#This Row],[LABĀKAIS K]],"")</f>
        <v>67</v>
      </c>
    </row>
    <row r="22" spans="2:10" x14ac:dyDescent="0.2">
      <c r="B22" s="53">
        <v>12</v>
      </c>
      <c r="C22" s="3" t="s">
        <v>46</v>
      </c>
      <c r="D22" s="12" t="s">
        <v>34</v>
      </c>
      <c r="E22" s="19">
        <v>0</v>
      </c>
      <c r="F22" s="20">
        <v>66</v>
      </c>
      <c r="G22" s="63">
        <v>66</v>
      </c>
      <c r="H22" s="63"/>
      <c r="I22" s="1">
        <v>12</v>
      </c>
      <c r="J22" s="1">
        <f>IF(Table135[[#This Row],[LABĀKAIS K]]&gt;0, Table135[[#This Row],[LABĀKAIS K]],"")</f>
        <v>66</v>
      </c>
    </row>
    <row r="23" spans="2:10" x14ac:dyDescent="0.2">
      <c r="B23" s="53">
        <v>13</v>
      </c>
      <c r="C23" s="3" t="s">
        <v>123</v>
      </c>
      <c r="D23" s="12" t="s">
        <v>129</v>
      </c>
      <c r="E23" s="19">
        <v>57</v>
      </c>
      <c r="F23" s="20">
        <v>60</v>
      </c>
      <c r="G23" s="63">
        <v>60</v>
      </c>
      <c r="H23" s="63"/>
      <c r="I23" s="1">
        <v>13</v>
      </c>
      <c r="J23" s="1">
        <f>IF(Table135[[#This Row],[LABĀKAIS K]]&gt;0, Table135[[#This Row],[LABĀKAIS K]],"")</f>
        <v>60</v>
      </c>
    </row>
    <row r="24" spans="2:10" x14ac:dyDescent="0.2">
      <c r="B24" s="53">
        <v>14</v>
      </c>
      <c r="C24" s="3" t="s">
        <v>40</v>
      </c>
      <c r="D24" s="12" t="s">
        <v>54</v>
      </c>
      <c r="E24" s="19">
        <v>0</v>
      </c>
      <c r="F24" s="20">
        <v>59</v>
      </c>
      <c r="G24" s="63">
        <v>59</v>
      </c>
      <c r="H24" s="63"/>
      <c r="I24" s="1">
        <v>14</v>
      </c>
      <c r="J24" s="1">
        <f>IF(Table135[[#This Row],[LABĀKAIS K]]&gt;0, Table135[[#This Row],[LABĀKAIS K]],"")</f>
        <v>59</v>
      </c>
    </row>
    <row r="25" spans="2:10" x14ac:dyDescent="0.2">
      <c r="B25" s="53">
        <v>15</v>
      </c>
      <c r="C25" s="3" t="s">
        <v>119</v>
      </c>
      <c r="D25" s="12" t="s">
        <v>127</v>
      </c>
      <c r="E25" s="19">
        <v>58</v>
      </c>
      <c r="F25" s="20">
        <v>0</v>
      </c>
      <c r="G25" s="63">
        <v>58</v>
      </c>
      <c r="H25" s="63"/>
      <c r="I25" s="1">
        <v>15</v>
      </c>
      <c r="J25" s="1">
        <f>IF(Table135[[#This Row],[LABĀKAIS K]]&gt;0, Table135[[#This Row],[LABĀKAIS K]],"")</f>
        <v>58</v>
      </c>
    </row>
    <row r="26" spans="2:10" x14ac:dyDescent="0.2">
      <c r="B26" s="53">
        <v>16</v>
      </c>
      <c r="C26" s="97" t="s">
        <v>74</v>
      </c>
      <c r="D26" s="12" t="s">
        <v>60</v>
      </c>
      <c r="E26" s="19">
        <v>58</v>
      </c>
      <c r="F26" s="19">
        <v>0</v>
      </c>
      <c r="G26" s="63">
        <v>58</v>
      </c>
      <c r="H26" s="63"/>
      <c r="I26" s="1">
        <v>16</v>
      </c>
      <c r="J26" s="1">
        <f>IF(Table135[[#This Row],[LABĀKAIS K]]&gt;0, Table135[[#This Row],[LABĀKAIS K]],"")</f>
        <v>58</v>
      </c>
    </row>
    <row r="27" spans="2:10" x14ac:dyDescent="0.2">
      <c r="B27" s="53">
        <v>17</v>
      </c>
      <c r="C27" s="97" t="s">
        <v>69</v>
      </c>
      <c r="D27" s="12" t="s">
        <v>87</v>
      </c>
      <c r="E27" s="19">
        <v>58</v>
      </c>
      <c r="F27" s="19">
        <v>0</v>
      </c>
      <c r="G27" s="63">
        <v>58</v>
      </c>
      <c r="H27" s="63"/>
      <c r="I27" s="1">
        <v>17</v>
      </c>
      <c r="J27" s="1">
        <f>IF(Table135[[#This Row],[LABĀKAIS K]]&gt;0, Table135[[#This Row],[LABĀKAIS K]],"")</f>
        <v>58</v>
      </c>
    </row>
    <row r="28" spans="2:10" x14ac:dyDescent="0.2">
      <c r="B28" s="53">
        <v>18</v>
      </c>
      <c r="C28" s="3" t="s">
        <v>118</v>
      </c>
      <c r="D28" s="12" t="s">
        <v>126</v>
      </c>
      <c r="E28" s="19">
        <v>57</v>
      </c>
      <c r="F28" s="20">
        <v>0</v>
      </c>
      <c r="G28" s="63">
        <v>57</v>
      </c>
      <c r="H28" s="63"/>
      <c r="I28" s="1">
        <v>18</v>
      </c>
      <c r="J28" s="1">
        <f>IF(Table135[[#This Row],[LABĀKAIS K]]&gt;0, Table135[[#This Row],[LABĀKAIS K]],"")</f>
        <v>57</v>
      </c>
    </row>
    <row r="29" spans="2:10" x14ac:dyDescent="0.2">
      <c r="B29" s="53">
        <v>19</v>
      </c>
      <c r="C29" s="3" t="s">
        <v>125</v>
      </c>
      <c r="D29" s="12" t="s">
        <v>133</v>
      </c>
      <c r="E29" s="19">
        <v>52</v>
      </c>
      <c r="F29" s="20">
        <v>0</v>
      </c>
      <c r="G29" s="63">
        <v>52</v>
      </c>
      <c r="H29" s="63"/>
      <c r="I29" s="1">
        <v>19</v>
      </c>
      <c r="J29" s="1">
        <f>IF(Table135[[#This Row],[LABĀKAIS K]]&gt;0, Table135[[#This Row],[LABĀKAIS K]],"")</f>
        <v>52</v>
      </c>
    </row>
    <row r="30" spans="2:10" x14ac:dyDescent="0.2">
      <c r="B30" s="53">
        <v>20</v>
      </c>
      <c r="C30" s="3" t="s">
        <v>124</v>
      </c>
      <c r="D30" s="12" t="s">
        <v>131</v>
      </c>
      <c r="E30" s="19">
        <v>50</v>
      </c>
      <c r="F30" s="20">
        <v>0</v>
      </c>
      <c r="G30" s="63">
        <v>50</v>
      </c>
      <c r="H30" s="63"/>
      <c r="I30" s="1">
        <v>20</v>
      </c>
      <c r="J30" s="1">
        <f>IF(Table135[[#This Row],[LABĀKAIS K]]&gt;0, Table135[[#This Row],[LABĀKAIS K]],"")</f>
        <v>50</v>
      </c>
    </row>
    <row r="31" spans="2:10" x14ac:dyDescent="0.2">
      <c r="B31" s="53">
        <v>21</v>
      </c>
      <c r="C31" s="3" t="s">
        <v>73</v>
      </c>
      <c r="D31" s="12" t="s">
        <v>132</v>
      </c>
      <c r="E31" s="19">
        <v>0</v>
      </c>
      <c r="F31" s="20">
        <v>35</v>
      </c>
      <c r="G31" s="63">
        <v>35</v>
      </c>
      <c r="H31" s="63"/>
      <c r="I31" s="1">
        <v>21</v>
      </c>
      <c r="J31" s="1">
        <f>IF(Table135[[#This Row],[LABĀKAIS K]]&gt;0, Table135[[#This Row],[LABĀKAIS K]],"")</f>
        <v>35</v>
      </c>
    </row>
    <row r="32" spans="2:10" x14ac:dyDescent="0.2">
      <c r="B32" s="53">
        <v>22</v>
      </c>
      <c r="C32" s="3" t="s">
        <v>45</v>
      </c>
      <c r="D32" s="12" t="s">
        <v>59</v>
      </c>
      <c r="E32" s="19">
        <v>0</v>
      </c>
      <c r="F32" s="20">
        <v>0</v>
      </c>
      <c r="G32" s="63">
        <v>0</v>
      </c>
      <c r="H32" s="63"/>
      <c r="I32" s="1">
        <v>22</v>
      </c>
      <c r="J32" s="1" t="str">
        <f>IF(Table135[[#This Row],[LABĀKAIS K]]&gt;0, Table135[[#This Row],[LABĀKAIS K]],"")</f>
        <v/>
      </c>
    </row>
    <row r="33" spans="2:6" ht="9" customHeight="1" x14ac:dyDescent="0.2">
      <c r="B33" s="62"/>
    </row>
    <row r="34" spans="2:6" x14ac:dyDescent="0.2">
      <c r="B34" s="62"/>
      <c r="C34" s="72"/>
      <c r="D34" s="13"/>
    </row>
    <row r="35" spans="2:6" x14ac:dyDescent="0.2">
      <c r="B35" s="14"/>
    </row>
    <row r="36" spans="2:6" x14ac:dyDescent="0.2">
      <c r="B36" s="2"/>
      <c r="E36" s="1"/>
      <c r="F36" s="16"/>
    </row>
    <row r="37" spans="2:6" x14ac:dyDescent="0.2">
      <c r="B37" s="2"/>
      <c r="D37" s="2"/>
      <c r="E37" s="1"/>
      <c r="F37" s="3"/>
    </row>
    <row r="38" spans="2:6" x14ac:dyDescent="0.2">
      <c r="B38" s="2"/>
      <c r="D38" s="2"/>
      <c r="E38" s="1"/>
      <c r="F38" s="3"/>
    </row>
    <row r="39" spans="2:6" x14ac:dyDescent="0.2">
      <c r="B39" s="2"/>
      <c r="E39" s="1"/>
      <c r="F39" s="17"/>
    </row>
    <row r="47" spans="2:6" ht="17" x14ac:dyDescent="0.2">
      <c r="C47" s="7"/>
      <c r="D47" s="7"/>
    </row>
    <row r="48" spans="2:6" x14ac:dyDescent="0.2">
      <c r="C48" s="1"/>
      <c r="D48" s="6"/>
    </row>
    <row r="49" spans="3:4" x14ac:dyDescent="0.2">
      <c r="C49" s="8"/>
      <c r="D49" s="8"/>
    </row>
    <row r="50" spans="3:4" x14ac:dyDescent="0.2">
      <c r="C50" s="9"/>
      <c r="D50" s="9"/>
    </row>
    <row r="51" spans="3:4" x14ac:dyDescent="0.2">
      <c r="C51" s="1"/>
      <c r="D51" s="6"/>
    </row>
    <row r="52" spans="3:4" ht="16" x14ac:dyDescent="0.2">
      <c r="C52" s="33"/>
      <c r="D52" s="33"/>
    </row>
    <row r="53" spans="3:4" ht="16" x14ac:dyDescent="0.2">
      <c r="C53" s="10"/>
      <c r="D53" s="10"/>
    </row>
  </sheetData>
  <mergeCells count="7">
    <mergeCell ref="D8:G8"/>
    <mergeCell ref="D7:G7"/>
    <mergeCell ref="D2:G2"/>
    <mergeCell ref="D3:G3"/>
    <mergeCell ref="D4:G4"/>
    <mergeCell ref="D5:G5"/>
    <mergeCell ref="D6:G6"/>
  </mergeCells>
  <conditionalFormatting sqref="J11:J32">
    <cfRule type="cellIs" dxfId="2" priority="13" stopIfTrue="1" operator="equal">
      <formula>""</formula>
    </cfRule>
    <cfRule type="duplicateValues" dxfId="1" priority="14"/>
  </conditionalFormatting>
  <pageMargins left="0.25" right="0.25" top="0.75" bottom="0.75" header="0.3" footer="0.3"/>
  <pageSetup paperSize="9" orientation="portrait" horizontalDpi="0" verticalDpi="0" copies="2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5ACB9-3A79-EB41-8B6B-A7CD93A4DD54}">
  <dimension ref="A2:AD43"/>
  <sheetViews>
    <sheetView topLeftCell="F1" workbookViewId="0">
      <selection activeCell="K3" sqref="K3:R3"/>
    </sheetView>
  </sheetViews>
  <sheetFormatPr baseColWidth="10" defaultColWidth="11" defaultRowHeight="15" x14ac:dyDescent="0.2"/>
  <cols>
    <col min="1" max="1" width="3.5" style="52" customWidth="1"/>
    <col min="2" max="2" width="3.6640625" style="52" customWidth="1"/>
    <col min="3" max="3" width="17" style="52" customWidth="1"/>
    <col min="4" max="5" width="4" style="51" customWidth="1"/>
    <col min="6" max="6" width="16.5" style="52" customWidth="1"/>
    <col min="7" max="8" width="4" style="51" customWidth="1"/>
    <col min="9" max="9" width="16.5" style="52" customWidth="1"/>
    <col min="10" max="11" width="4" style="51" customWidth="1"/>
    <col min="12" max="12" width="16.5" style="52" customWidth="1"/>
    <col min="13" max="14" width="4" style="51" customWidth="1"/>
    <col min="15" max="15" width="16.5" style="52" customWidth="1"/>
    <col min="16" max="17" width="4" style="51" customWidth="1"/>
    <col min="18" max="18" width="16.5" style="52" customWidth="1"/>
    <col min="19" max="20" width="4" style="51" customWidth="1"/>
    <col min="21" max="21" width="16.5" style="52" customWidth="1"/>
    <col min="22" max="23" width="4" style="51" customWidth="1"/>
    <col min="24" max="24" width="16.5" style="52" customWidth="1"/>
    <col min="25" max="25" width="4.6640625" style="52" customWidth="1"/>
    <col min="26" max="26" width="4.33203125" style="52" customWidth="1"/>
    <col min="27" max="27" width="17" style="52" customWidth="1"/>
    <col min="28" max="16384" width="11" style="52"/>
  </cols>
  <sheetData>
    <row r="2" spans="1:30" ht="17" x14ac:dyDescent="0.2">
      <c r="K2" s="147" t="s">
        <v>115</v>
      </c>
      <c r="L2" s="147"/>
      <c r="M2" s="147"/>
      <c r="N2" s="147"/>
      <c r="O2" s="147"/>
      <c r="P2" s="147"/>
      <c r="Q2" s="147"/>
      <c r="R2" s="147"/>
    </row>
    <row r="3" spans="1:30" x14ac:dyDescent="0.2">
      <c r="K3" s="148" t="s">
        <v>116</v>
      </c>
      <c r="L3" s="148"/>
      <c r="M3" s="148"/>
      <c r="N3" s="148"/>
      <c r="O3" s="148"/>
      <c r="P3" s="148"/>
      <c r="Q3" s="148"/>
      <c r="R3" s="148"/>
    </row>
    <row r="4" spans="1:30" ht="16" customHeight="1" x14ac:dyDescent="0.2">
      <c r="K4" s="149" t="s">
        <v>117</v>
      </c>
      <c r="L4" s="149"/>
      <c r="M4" s="149"/>
      <c r="N4" s="149"/>
      <c r="O4" s="149"/>
      <c r="P4" s="149"/>
      <c r="Q4" s="149"/>
      <c r="R4" s="149"/>
    </row>
    <row r="5" spans="1:30" ht="6" customHeight="1" x14ac:dyDescent="0.2">
      <c r="K5" s="31"/>
      <c r="L5" s="31"/>
      <c r="M5" s="31"/>
      <c r="N5" s="31"/>
      <c r="O5" s="31"/>
      <c r="P5" s="31"/>
      <c r="Q5" s="31"/>
      <c r="R5" s="31"/>
    </row>
    <row r="6" spans="1:30" ht="17" x14ac:dyDescent="0.2">
      <c r="K6" s="147" t="s">
        <v>35</v>
      </c>
      <c r="L6" s="147"/>
      <c r="M6" s="147"/>
      <c r="N6" s="147"/>
      <c r="O6" s="147"/>
      <c r="P6" s="147"/>
      <c r="Q6" s="147"/>
      <c r="R6" s="147"/>
    </row>
    <row r="7" spans="1:30" ht="17" x14ac:dyDescent="0.2">
      <c r="M7" s="98"/>
      <c r="N7" s="98"/>
      <c r="O7" s="98"/>
      <c r="P7" s="98"/>
      <c r="Q7" s="98"/>
    </row>
    <row r="8" spans="1:30" s="113" customFormat="1" ht="16" x14ac:dyDescent="0.2">
      <c r="A8" s="144" t="s">
        <v>136</v>
      </c>
      <c r="B8" s="144"/>
      <c r="C8" s="144"/>
      <c r="D8" s="144" t="s">
        <v>19</v>
      </c>
      <c r="E8" s="144"/>
      <c r="F8" s="144"/>
      <c r="G8" s="144" t="s">
        <v>20</v>
      </c>
      <c r="H8" s="144"/>
      <c r="I8" s="144"/>
      <c r="J8" s="144" t="s">
        <v>21</v>
      </c>
      <c r="K8" s="144"/>
      <c r="L8" s="144"/>
      <c r="M8" s="111"/>
      <c r="N8" s="111"/>
      <c r="O8" s="112"/>
      <c r="P8" s="144" t="s">
        <v>21</v>
      </c>
      <c r="Q8" s="144"/>
      <c r="R8" s="144"/>
      <c r="S8" s="144" t="s">
        <v>20</v>
      </c>
      <c r="T8" s="144"/>
      <c r="U8" s="144"/>
      <c r="V8" s="144" t="s">
        <v>19</v>
      </c>
      <c r="W8" s="144"/>
      <c r="X8" s="144"/>
      <c r="Y8" s="30"/>
      <c r="Z8" s="30"/>
      <c r="AA8" s="30" t="s">
        <v>136</v>
      </c>
    </row>
    <row r="9" spans="1:30" s="21" customFormat="1" ht="14" x14ac:dyDescent="0.2">
      <c r="D9" s="100"/>
      <c r="E9" s="100"/>
      <c r="F9" s="100"/>
      <c r="G9" s="100"/>
      <c r="H9" s="100"/>
      <c r="I9" s="100"/>
      <c r="J9" s="100"/>
      <c r="K9" s="100"/>
      <c r="L9" s="100"/>
      <c r="M9" s="114"/>
      <c r="N9" s="114"/>
      <c r="O9" s="115"/>
      <c r="P9" s="100"/>
      <c r="Q9" s="100"/>
      <c r="R9" s="100"/>
      <c r="S9" s="100"/>
      <c r="T9" s="100"/>
      <c r="U9" s="100"/>
      <c r="V9" s="100"/>
      <c r="W9" s="100"/>
      <c r="X9" s="100"/>
    </row>
    <row r="10" spans="1:30" s="21" customFormat="1" ht="14" x14ac:dyDescent="0.2">
      <c r="A10" s="22">
        <v>1</v>
      </c>
      <c r="B10" s="59" t="s">
        <v>39</v>
      </c>
      <c r="C10" s="59" t="s">
        <v>130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14"/>
      <c r="N10" s="114"/>
      <c r="O10" s="115"/>
      <c r="P10" s="100"/>
      <c r="Q10" s="100"/>
      <c r="R10" s="100"/>
      <c r="S10" s="100"/>
      <c r="T10" s="100"/>
      <c r="U10" s="100"/>
      <c r="V10" s="100"/>
      <c r="W10" s="100"/>
      <c r="X10" s="100"/>
      <c r="Y10" s="22">
        <v>2</v>
      </c>
      <c r="Z10" s="59" t="s">
        <v>121</v>
      </c>
      <c r="AA10" s="59" t="s">
        <v>128</v>
      </c>
    </row>
    <row r="11" spans="1:30" s="21" customFormat="1" ht="14" x14ac:dyDescent="0.2">
      <c r="A11" s="22">
        <v>32</v>
      </c>
      <c r="B11" s="59"/>
      <c r="C11" s="59"/>
      <c r="D11" s="99"/>
      <c r="E11" s="99"/>
      <c r="G11" s="100"/>
      <c r="H11" s="100"/>
      <c r="I11" s="100"/>
      <c r="J11" s="100"/>
      <c r="K11" s="100"/>
      <c r="L11" s="100"/>
      <c r="M11" s="114"/>
      <c r="N11" s="114"/>
      <c r="O11" s="115"/>
      <c r="P11" s="100"/>
      <c r="Q11" s="100"/>
      <c r="R11" s="100"/>
      <c r="S11" s="100"/>
      <c r="T11" s="100"/>
      <c r="U11" s="100"/>
      <c r="V11" s="100"/>
      <c r="W11" s="100"/>
      <c r="X11" s="100"/>
      <c r="Y11" s="22">
        <v>31</v>
      </c>
      <c r="Z11" s="59"/>
      <c r="AA11" s="59"/>
    </row>
    <row r="12" spans="1:30" s="21" customFormat="1" ht="14" x14ac:dyDescent="0.2">
      <c r="A12" s="25"/>
      <c r="B12" s="26"/>
      <c r="D12" s="22">
        <v>1</v>
      </c>
      <c r="E12" s="59" t="s">
        <v>39</v>
      </c>
      <c r="F12" s="59" t="s">
        <v>130</v>
      </c>
      <c r="G12" s="99"/>
      <c r="H12" s="99"/>
      <c r="J12" s="99"/>
      <c r="K12" s="99"/>
      <c r="M12" s="99"/>
      <c r="N12" s="99"/>
      <c r="P12" s="99"/>
      <c r="Q12" s="99"/>
      <c r="S12" s="99"/>
      <c r="T12" s="99"/>
      <c r="V12" s="22">
        <v>2</v>
      </c>
      <c r="W12" s="59" t="s">
        <v>121</v>
      </c>
      <c r="X12" s="59" t="s">
        <v>128</v>
      </c>
      <c r="Y12" s="25"/>
      <c r="Z12" s="26"/>
    </row>
    <row r="13" spans="1:30" s="21" customFormat="1" x14ac:dyDescent="0.2">
      <c r="A13" s="25"/>
      <c r="B13" s="26"/>
      <c r="D13" s="22">
        <v>17</v>
      </c>
      <c r="E13" s="59" t="s">
        <v>69</v>
      </c>
      <c r="F13" s="59" t="s">
        <v>87</v>
      </c>
      <c r="G13" s="99"/>
      <c r="H13" s="99"/>
      <c r="J13" s="99"/>
      <c r="K13" s="99"/>
      <c r="M13" s="99"/>
      <c r="N13" s="99"/>
      <c r="P13" s="99"/>
      <c r="Q13" s="99"/>
      <c r="S13" s="99"/>
      <c r="T13" s="99"/>
      <c r="V13" s="22">
        <v>15</v>
      </c>
      <c r="W13" s="59" t="s">
        <v>119</v>
      </c>
      <c r="X13" s="59" t="s">
        <v>127</v>
      </c>
      <c r="Y13" s="25"/>
      <c r="Z13" s="26"/>
      <c r="AC13" s="51"/>
      <c r="AD13" s="51"/>
    </row>
    <row r="14" spans="1:30" s="21" customFormat="1" x14ac:dyDescent="0.2">
      <c r="A14" s="22">
        <v>16</v>
      </c>
      <c r="B14" s="59" t="s">
        <v>74</v>
      </c>
      <c r="C14" s="59" t="s">
        <v>60</v>
      </c>
      <c r="D14" s="99"/>
      <c r="E14" s="99"/>
      <c r="F14" s="116"/>
      <c r="G14" s="99"/>
      <c r="H14" s="99"/>
      <c r="J14" s="99"/>
      <c r="K14" s="99"/>
      <c r="M14" s="99"/>
      <c r="N14" s="99"/>
      <c r="O14" s="28"/>
      <c r="P14" s="99"/>
      <c r="Q14" s="99"/>
      <c r="S14" s="99"/>
      <c r="T14" s="99"/>
      <c r="V14" s="27"/>
      <c r="Y14" s="22">
        <v>15</v>
      </c>
      <c r="Z14" s="59" t="s">
        <v>119</v>
      </c>
      <c r="AA14" s="59" t="s">
        <v>127</v>
      </c>
      <c r="AC14" s="52"/>
      <c r="AD14" s="52"/>
    </row>
    <row r="15" spans="1:30" s="21" customFormat="1" x14ac:dyDescent="0.2">
      <c r="A15" s="22">
        <v>17</v>
      </c>
      <c r="B15" s="59" t="s">
        <v>69</v>
      </c>
      <c r="C15" s="59" t="s">
        <v>87</v>
      </c>
      <c r="D15" s="99"/>
      <c r="E15" s="99"/>
      <c r="G15" s="23"/>
      <c r="H15" s="99"/>
      <c r="J15" s="99"/>
      <c r="K15" s="99"/>
      <c r="M15" s="99"/>
      <c r="N15" s="99"/>
      <c r="P15" s="99"/>
      <c r="Q15" s="99"/>
      <c r="S15" s="99"/>
      <c r="T15" s="99"/>
      <c r="V15" s="24"/>
      <c r="W15" s="99"/>
      <c r="Y15" s="22">
        <v>18</v>
      </c>
      <c r="Z15" s="59" t="s">
        <v>118</v>
      </c>
      <c r="AA15" s="59" t="s">
        <v>126</v>
      </c>
      <c r="AC15" s="52"/>
      <c r="AD15" s="52"/>
    </row>
    <row r="16" spans="1:30" s="21" customFormat="1" x14ac:dyDescent="0.2">
      <c r="D16" s="99"/>
      <c r="F16" s="26"/>
      <c r="G16" s="22">
        <v>8</v>
      </c>
      <c r="H16" s="59" t="s">
        <v>41</v>
      </c>
      <c r="I16" s="59" t="s">
        <v>55</v>
      </c>
      <c r="J16" s="99"/>
      <c r="K16" s="99"/>
      <c r="M16" s="25"/>
      <c r="N16" s="25"/>
      <c r="O16" s="26"/>
      <c r="P16" s="99"/>
      <c r="Q16" s="99"/>
      <c r="S16" s="22">
        <v>2</v>
      </c>
      <c r="T16" s="59" t="s">
        <v>121</v>
      </c>
      <c r="U16" s="59" t="s">
        <v>128</v>
      </c>
      <c r="V16" s="99"/>
      <c r="W16" s="99"/>
      <c r="AC16" s="52"/>
      <c r="AD16" s="52"/>
    </row>
    <row r="17" spans="1:30" s="21" customFormat="1" x14ac:dyDescent="0.2">
      <c r="A17" s="22">
        <v>8</v>
      </c>
      <c r="B17" s="59" t="s">
        <v>41</v>
      </c>
      <c r="C17" s="59" t="s">
        <v>55</v>
      </c>
      <c r="D17" s="99"/>
      <c r="E17" s="99"/>
      <c r="G17" s="22">
        <v>17</v>
      </c>
      <c r="H17" s="59" t="s">
        <v>69</v>
      </c>
      <c r="I17" s="59" t="s">
        <v>87</v>
      </c>
      <c r="J17" s="99"/>
      <c r="K17" s="99"/>
      <c r="M17" s="25"/>
      <c r="N17" s="25"/>
      <c r="O17" s="26"/>
      <c r="P17" s="99"/>
      <c r="Q17" s="99"/>
      <c r="S17" s="22">
        <v>7</v>
      </c>
      <c r="T17" s="59" t="s">
        <v>76</v>
      </c>
      <c r="U17" s="59" t="s">
        <v>56</v>
      </c>
      <c r="V17" s="99"/>
      <c r="W17" s="99"/>
      <c r="Y17" s="22">
        <v>7</v>
      </c>
      <c r="Z17" s="59" t="s">
        <v>76</v>
      </c>
      <c r="AA17" s="59" t="s">
        <v>56</v>
      </c>
      <c r="AC17" s="52"/>
      <c r="AD17" s="52"/>
    </row>
    <row r="18" spans="1:30" s="21" customFormat="1" ht="16" x14ac:dyDescent="0.2">
      <c r="A18" s="22">
        <v>25</v>
      </c>
      <c r="B18" s="59"/>
      <c r="C18" s="59"/>
      <c r="D18" s="99"/>
      <c r="E18" s="99"/>
      <c r="G18" s="24"/>
      <c r="H18" s="25"/>
      <c r="I18" s="26"/>
      <c r="J18" s="24"/>
      <c r="K18" s="99"/>
      <c r="M18" s="145" t="s">
        <v>22</v>
      </c>
      <c r="N18" s="145"/>
      <c r="O18" s="145"/>
      <c r="P18" s="99"/>
      <c r="Q18" s="99"/>
      <c r="S18" s="27"/>
      <c r="T18" s="99"/>
      <c r="V18" s="24"/>
      <c r="W18" s="99"/>
      <c r="Y18" s="22">
        <v>26</v>
      </c>
      <c r="Z18" s="59"/>
      <c r="AA18" s="59"/>
      <c r="AC18" s="51"/>
      <c r="AD18" s="52"/>
    </row>
    <row r="19" spans="1:30" s="21" customFormat="1" x14ac:dyDescent="0.2">
      <c r="A19" s="100"/>
      <c r="D19" s="22">
        <v>8</v>
      </c>
      <c r="E19" s="59" t="s">
        <v>41</v>
      </c>
      <c r="F19" s="59" t="s">
        <v>55</v>
      </c>
      <c r="G19" s="99"/>
      <c r="H19" s="99"/>
      <c r="J19" s="24"/>
      <c r="K19" s="99"/>
      <c r="M19" s="22">
        <v>2</v>
      </c>
      <c r="N19" s="59" t="s">
        <v>121</v>
      </c>
      <c r="O19" s="59" t="s">
        <v>128</v>
      </c>
      <c r="P19" s="99"/>
      <c r="Q19" s="99"/>
      <c r="S19" s="24"/>
      <c r="T19" s="99"/>
      <c r="V19" s="22">
        <v>7</v>
      </c>
      <c r="W19" s="59" t="s">
        <v>76</v>
      </c>
      <c r="X19" s="59" t="s">
        <v>56</v>
      </c>
      <c r="AC19" s="51"/>
      <c r="AD19" s="52"/>
    </row>
    <row r="20" spans="1:30" s="21" customFormat="1" x14ac:dyDescent="0.2">
      <c r="D20" s="22">
        <v>9</v>
      </c>
      <c r="E20" s="59" t="s">
        <v>43</v>
      </c>
      <c r="F20" s="59" t="s">
        <v>57</v>
      </c>
      <c r="G20" s="99"/>
      <c r="H20" s="99"/>
      <c r="J20" s="24"/>
      <c r="K20" s="99"/>
      <c r="M20" s="22">
        <v>8</v>
      </c>
      <c r="N20" s="59" t="s">
        <v>41</v>
      </c>
      <c r="O20" s="59" t="s">
        <v>55</v>
      </c>
      <c r="P20" s="99"/>
      <c r="Q20" s="99"/>
      <c r="S20" s="24"/>
      <c r="T20" s="99"/>
      <c r="V20" s="22">
        <v>10</v>
      </c>
      <c r="W20" s="59" t="s">
        <v>122</v>
      </c>
      <c r="X20" s="59" t="s">
        <v>86</v>
      </c>
      <c r="AC20" s="51"/>
      <c r="AD20" s="52"/>
    </row>
    <row r="21" spans="1:30" s="21" customFormat="1" x14ac:dyDescent="0.2">
      <c r="A21" s="22">
        <v>9</v>
      </c>
      <c r="B21" s="59" t="s">
        <v>43</v>
      </c>
      <c r="C21" s="59" t="s">
        <v>57</v>
      </c>
      <c r="D21" s="99"/>
      <c r="E21" s="99"/>
      <c r="G21" s="99"/>
      <c r="H21" s="99"/>
      <c r="J21" s="24"/>
      <c r="K21" s="99"/>
      <c r="M21" s="24"/>
      <c r="N21" s="99"/>
      <c r="P21" s="23"/>
      <c r="Q21" s="99"/>
      <c r="S21" s="24"/>
      <c r="T21" s="99"/>
      <c r="V21" s="99"/>
      <c r="W21" s="99"/>
      <c r="Y21" s="22">
        <v>10</v>
      </c>
      <c r="Z21" s="59" t="s">
        <v>122</v>
      </c>
      <c r="AA21" s="59" t="s">
        <v>86</v>
      </c>
      <c r="AC21" s="51"/>
      <c r="AD21" s="52"/>
    </row>
    <row r="22" spans="1:30" s="21" customFormat="1" x14ac:dyDescent="0.2">
      <c r="A22" s="22">
        <v>24</v>
      </c>
      <c r="B22" s="59"/>
      <c r="C22" s="59"/>
      <c r="D22" s="99"/>
      <c r="E22" s="99"/>
      <c r="G22" s="25"/>
      <c r="H22" s="25"/>
      <c r="I22" s="26"/>
      <c r="J22" s="22">
        <v>5</v>
      </c>
      <c r="K22" s="59" t="s">
        <v>37</v>
      </c>
      <c r="L22" s="59" t="s">
        <v>49</v>
      </c>
      <c r="M22" s="99"/>
      <c r="N22" s="99"/>
      <c r="P22" s="22">
        <v>2</v>
      </c>
      <c r="Q22" s="59" t="s">
        <v>121</v>
      </c>
      <c r="R22" s="59" t="s">
        <v>128</v>
      </c>
      <c r="S22" s="99"/>
      <c r="T22" s="99"/>
      <c r="V22" s="99"/>
      <c r="W22" s="99"/>
      <c r="Y22" s="22">
        <v>23</v>
      </c>
      <c r="Z22" s="59"/>
      <c r="AA22" s="59"/>
      <c r="AC22" s="51"/>
      <c r="AD22" s="52"/>
    </row>
    <row r="23" spans="1:30" s="21" customFormat="1" x14ac:dyDescent="0.2">
      <c r="C23" s="26"/>
      <c r="D23" s="99"/>
      <c r="E23" s="99"/>
      <c r="G23" s="25"/>
      <c r="H23" s="25"/>
      <c r="I23" s="26"/>
      <c r="J23" s="22">
        <v>8</v>
      </c>
      <c r="K23" s="59" t="s">
        <v>41</v>
      </c>
      <c r="L23" s="59" t="s">
        <v>55</v>
      </c>
      <c r="M23" s="99"/>
      <c r="N23" s="99"/>
      <c r="O23" s="28"/>
      <c r="P23" s="22">
        <v>11</v>
      </c>
      <c r="Q23" s="59" t="s">
        <v>67</v>
      </c>
      <c r="R23" s="59" t="s">
        <v>64</v>
      </c>
      <c r="S23" s="99"/>
      <c r="T23" s="99"/>
      <c r="V23" s="99"/>
      <c r="W23" s="99"/>
      <c r="AA23" s="26"/>
      <c r="AC23" s="51"/>
      <c r="AD23" s="52"/>
    </row>
    <row r="24" spans="1:30" s="21" customFormat="1" x14ac:dyDescent="0.2">
      <c r="A24" s="22">
        <v>4</v>
      </c>
      <c r="B24" s="59" t="s">
        <v>44</v>
      </c>
      <c r="C24" s="59" t="s">
        <v>58</v>
      </c>
      <c r="D24" s="99"/>
      <c r="E24" s="99"/>
      <c r="G24" s="25"/>
      <c r="H24" s="25"/>
      <c r="I24" s="26"/>
      <c r="J24" s="24"/>
      <c r="K24" s="25"/>
      <c r="L24" s="26"/>
      <c r="M24" s="99"/>
      <c r="N24" s="99"/>
      <c r="O24" s="28"/>
      <c r="P24" s="25"/>
      <c r="Q24" s="25"/>
      <c r="R24" s="116"/>
      <c r="S24" s="99"/>
      <c r="T24" s="99"/>
      <c r="V24" s="99"/>
      <c r="W24" s="99"/>
      <c r="Y24" s="22">
        <v>3</v>
      </c>
      <c r="Z24" s="59" t="s">
        <v>120</v>
      </c>
      <c r="AA24" s="59" t="s">
        <v>53</v>
      </c>
      <c r="AC24" s="51"/>
      <c r="AD24" s="52"/>
    </row>
    <row r="25" spans="1:30" s="21" customFormat="1" x14ac:dyDescent="0.2">
      <c r="A25" s="22">
        <v>29</v>
      </c>
      <c r="B25" s="59"/>
      <c r="C25" s="59"/>
      <c r="D25" s="99"/>
      <c r="E25" s="99"/>
      <c r="G25" s="99"/>
      <c r="H25" s="99"/>
      <c r="J25" s="24"/>
      <c r="K25" s="99"/>
      <c r="M25" s="25"/>
      <c r="N25" s="25"/>
      <c r="O25" s="29"/>
      <c r="P25" s="99"/>
      <c r="Q25" s="99"/>
      <c r="S25" s="24"/>
      <c r="T25" s="99"/>
      <c r="V25" s="99"/>
      <c r="W25" s="99"/>
      <c r="Y25" s="22">
        <v>30</v>
      </c>
      <c r="Z25" s="59"/>
      <c r="AA25" s="59"/>
      <c r="AC25" s="51"/>
      <c r="AD25" s="52"/>
    </row>
    <row r="26" spans="1:30" s="21" customFormat="1" ht="16" x14ac:dyDescent="0.2">
      <c r="A26" s="25"/>
      <c r="B26" s="26"/>
      <c r="D26" s="22">
        <v>4</v>
      </c>
      <c r="E26" s="59" t="s">
        <v>44</v>
      </c>
      <c r="F26" s="59" t="s">
        <v>58</v>
      </c>
      <c r="G26" s="99"/>
      <c r="H26" s="99"/>
      <c r="J26" s="24"/>
      <c r="K26" s="99"/>
      <c r="M26" s="146" t="s">
        <v>23</v>
      </c>
      <c r="N26" s="146"/>
      <c r="O26" s="146"/>
      <c r="P26" s="99"/>
      <c r="Q26" s="99"/>
      <c r="S26" s="24"/>
      <c r="T26" s="99"/>
      <c r="V26" s="22">
        <v>3</v>
      </c>
      <c r="W26" s="59" t="s">
        <v>120</v>
      </c>
      <c r="X26" s="59" t="s">
        <v>53</v>
      </c>
      <c r="Y26" s="25"/>
      <c r="Z26" s="26"/>
      <c r="AC26" s="51"/>
      <c r="AD26" s="52"/>
    </row>
    <row r="27" spans="1:30" s="21" customFormat="1" x14ac:dyDescent="0.2">
      <c r="C27" s="117"/>
      <c r="D27" s="22">
        <v>20</v>
      </c>
      <c r="E27" s="59" t="s">
        <v>124</v>
      </c>
      <c r="F27" s="59" t="s">
        <v>131</v>
      </c>
      <c r="G27" s="99"/>
      <c r="H27" s="99"/>
      <c r="J27" s="24"/>
      <c r="K27" s="99"/>
      <c r="M27" s="22">
        <v>5</v>
      </c>
      <c r="N27" s="59" t="s">
        <v>37</v>
      </c>
      <c r="O27" s="59" t="s">
        <v>49</v>
      </c>
      <c r="P27" s="99"/>
      <c r="Q27" s="99"/>
      <c r="S27" s="24"/>
      <c r="T27" s="99"/>
      <c r="V27" s="22">
        <v>14</v>
      </c>
      <c r="W27" s="59" t="s">
        <v>40</v>
      </c>
      <c r="X27" s="59" t="s">
        <v>54</v>
      </c>
      <c r="Y27" s="26"/>
      <c r="AA27" s="26"/>
      <c r="AC27" s="51"/>
      <c r="AD27" s="52"/>
    </row>
    <row r="28" spans="1:30" s="21" customFormat="1" x14ac:dyDescent="0.2">
      <c r="A28" s="22">
        <v>13</v>
      </c>
      <c r="B28" s="59" t="s">
        <v>123</v>
      </c>
      <c r="C28" s="59" t="s">
        <v>129</v>
      </c>
      <c r="D28" s="99"/>
      <c r="E28" s="99"/>
      <c r="G28" s="24"/>
      <c r="H28" s="99"/>
      <c r="J28" s="24"/>
      <c r="K28" s="99"/>
      <c r="M28" s="22">
        <v>11</v>
      </c>
      <c r="N28" s="59" t="s">
        <v>67</v>
      </c>
      <c r="O28" s="59" t="s">
        <v>64</v>
      </c>
      <c r="P28" s="99"/>
      <c r="Q28" s="99"/>
      <c r="S28" s="23"/>
      <c r="T28" s="99"/>
      <c r="V28" s="24"/>
      <c r="W28" s="99"/>
      <c r="Y28" s="22">
        <v>14</v>
      </c>
      <c r="Z28" s="59" t="s">
        <v>40</v>
      </c>
      <c r="AA28" s="59" t="s">
        <v>54</v>
      </c>
      <c r="AC28" s="51"/>
      <c r="AD28" s="52"/>
    </row>
    <row r="29" spans="1:30" s="21" customFormat="1" x14ac:dyDescent="0.2">
      <c r="A29" s="22">
        <v>20</v>
      </c>
      <c r="B29" s="59" t="s">
        <v>124</v>
      </c>
      <c r="C29" s="59" t="s">
        <v>131</v>
      </c>
      <c r="D29" s="99"/>
      <c r="E29" s="99"/>
      <c r="G29" s="22">
        <v>5</v>
      </c>
      <c r="H29" s="59" t="s">
        <v>37</v>
      </c>
      <c r="I29" s="59" t="s">
        <v>49</v>
      </c>
      <c r="J29" s="99"/>
      <c r="K29" s="99"/>
      <c r="M29" s="99"/>
      <c r="N29" s="99"/>
      <c r="P29" s="99"/>
      <c r="Q29" s="99"/>
      <c r="S29" s="22">
        <v>11</v>
      </c>
      <c r="T29" s="59" t="s">
        <v>67</v>
      </c>
      <c r="U29" s="59" t="s">
        <v>64</v>
      </c>
      <c r="V29" s="99"/>
      <c r="W29" s="99"/>
      <c r="Y29" s="22">
        <v>19</v>
      </c>
      <c r="Z29" s="59" t="s">
        <v>125</v>
      </c>
      <c r="AA29" s="59" t="s">
        <v>133</v>
      </c>
      <c r="AC29" s="51"/>
      <c r="AD29" s="52"/>
    </row>
    <row r="30" spans="1:30" s="21" customFormat="1" x14ac:dyDescent="0.2">
      <c r="D30" s="99"/>
      <c r="E30" s="99"/>
      <c r="G30" s="22">
        <v>20</v>
      </c>
      <c r="H30" s="59" t="s">
        <v>124</v>
      </c>
      <c r="I30" s="59" t="s">
        <v>131</v>
      </c>
      <c r="J30" s="99"/>
      <c r="K30" s="99"/>
      <c r="M30" s="22" t="s">
        <v>24</v>
      </c>
      <c r="N30" s="59" t="s">
        <v>121</v>
      </c>
      <c r="O30" s="59" t="s">
        <v>128</v>
      </c>
      <c r="P30" s="99"/>
      <c r="Q30" s="99"/>
      <c r="S30" s="22">
        <v>14</v>
      </c>
      <c r="T30" s="59" t="s">
        <v>40</v>
      </c>
      <c r="U30" s="59" t="s">
        <v>54</v>
      </c>
      <c r="V30" s="99"/>
      <c r="W30" s="99"/>
      <c r="AC30" s="51"/>
      <c r="AD30" s="52"/>
    </row>
    <row r="31" spans="1:30" s="21" customFormat="1" x14ac:dyDescent="0.2">
      <c r="A31" s="22">
        <v>5</v>
      </c>
      <c r="B31" s="59" t="s">
        <v>37</v>
      </c>
      <c r="C31" s="59" t="s">
        <v>49</v>
      </c>
      <c r="D31" s="99"/>
      <c r="E31" s="99"/>
      <c r="G31" s="24"/>
      <c r="H31" s="25"/>
      <c r="I31" s="26"/>
      <c r="J31" s="99"/>
      <c r="K31" s="99"/>
      <c r="M31" s="22" t="s">
        <v>25</v>
      </c>
      <c r="N31" s="59" t="s">
        <v>41</v>
      </c>
      <c r="O31" s="59" t="s">
        <v>55</v>
      </c>
      <c r="P31" s="99"/>
      <c r="Q31" s="99"/>
      <c r="S31" s="25"/>
      <c r="T31" s="25"/>
      <c r="U31" s="26"/>
      <c r="V31" s="24"/>
      <c r="W31" s="99"/>
      <c r="Y31" s="22">
        <v>6</v>
      </c>
      <c r="Z31" s="59" t="s">
        <v>38</v>
      </c>
      <c r="AA31" s="59" t="s">
        <v>52</v>
      </c>
      <c r="AC31" s="51"/>
      <c r="AD31" s="52"/>
    </row>
    <row r="32" spans="1:30" s="21" customFormat="1" x14ac:dyDescent="0.2">
      <c r="A32" s="22">
        <v>28</v>
      </c>
      <c r="B32" s="59"/>
      <c r="C32" s="59"/>
      <c r="D32" s="99"/>
      <c r="E32" s="99"/>
      <c r="G32" s="24"/>
      <c r="H32" s="99"/>
      <c r="J32" s="99"/>
      <c r="K32" s="99"/>
      <c r="M32" s="22" t="s">
        <v>26</v>
      </c>
      <c r="N32" s="59" t="s">
        <v>37</v>
      </c>
      <c r="O32" s="59" t="s">
        <v>49</v>
      </c>
      <c r="P32" s="99"/>
      <c r="Q32" s="99"/>
      <c r="S32" s="99"/>
      <c r="T32" s="99"/>
      <c r="V32" s="24"/>
      <c r="W32" s="99"/>
      <c r="Y32" s="22">
        <v>27</v>
      </c>
      <c r="Z32" s="59"/>
      <c r="AA32" s="59"/>
      <c r="AC32" s="51"/>
      <c r="AD32" s="52"/>
    </row>
    <row r="33" spans="1:30" s="21" customFormat="1" x14ac:dyDescent="0.2">
      <c r="A33" s="25"/>
      <c r="B33" s="26"/>
      <c r="D33" s="22">
        <v>5</v>
      </c>
      <c r="E33" s="59" t="s">
        <v>37</v>
      </c>
      <c r="F33" s="59" t="s">
        <v>49</v>
      </c>
      <c r="G33" s="99"/>
      <c r="H33" s="99"/>
      <c r="J33" s="99"/>
      <c r="K33" s="99"/>
      <c r="M33" s="22" t="s">
        <v>27</v>
      </c>
      <c r="N33" s="59" t="s">
        <v>67</v>
      </c>
      <c r="O33" s="59" t="s">
        <v>64</v>
      </c>
      <c r="P33" s="99"/>
      <c r="Q33" s="99"/>
      <c r="S33" s="99"/>
      <c r="T33" s="99"/>
      <c r="V33" s="22">
        <v>6</v>
      </c>
      <c r="W33" s="59" t="s">
        <v>38</v>
      </c>
      <c r="X33" s="59" t="s">
        <v>52</v>
      </c>
      <c r="Y33" s="25"/>
      <c r="Z33" s="26"/>
      <c r="AC33" s="51"/>
      <c r="AD33" s="52"/>
    </row>
    <row r="34" spans="1:30" s="21" customFormat="1" ht="14" x14ac:dyDescent="0.2">
      <c r="C34" s="117"/>
      <c r="D34" s="22">
        <v>21</v>
      </c>
      <c r="E34" s="59" t="s">
        <v>73</v>
      </c>
      <c r="F34" s="59" t="s">
        <v>132</v>
      </c>
      <c r="G34" s="99"/>
      <c r="H34" s="99"/>
      <c r="J34" s="99"/>
      <c r="K34" s="99"/>
      <c r="M34" s="99"/>
      <c r="P34" s="99"/>
      <c r="Q34" s="99"/>
      <c r="S34" s="99"/>
      <c r="T34" s="99"/>
      <c r="V34" s="22">
        <v>11</v>
      </c>
      <c r="W34" s="59" t="s">
        <v>67</v>
      </c>
      <c r="X34" s="59" t="s">
        <v>64</v>
      </c>
      <c r="Y34" s="26"/>
      <c r="AA34" s="26"/>
    </row>
    <row r="35" spans="1:30" s="21" customFormat="1" ht="14" x14ac:dyDescent="0.2">
      <c r="A35" s="22">
        <v>12</v>
      </c>
      <c r="B35" s="59" t="s">
        <v>46</v>
      </c>
      <c r="C35" s="59" t="s">
        <v>34</v>
      </c>
      <c r="D35" s="99"/>
      <c r="E35" s="99"/>
      <c r="G35" s="99"/>
      <c r="H35" s="99"/>
      <c r="J35" s="99"/>
      <c r="K35" s="99"/>
      <c r="M35" s="99"/>
      <c r="N35" s="99"/>
      <c r="P35" s="99"/>
      <c r="Q35" s="99"/>
      <c r="S35" s="99"/>
      <c r="T35" s="99"/>
      <c r="V35" s="99"/>
      <c r="W35" s="99"/>
      <c r="Y35" s="22">
        <v>11</v>
      </c>
      <c r="Z35" s="59" t="s">
        <v>67</v>
      </c>
      <c r="AA35" s="59" t="s">
        <v>64</v>
      </c>
    </row>
    <row r="36" spans="1:30" s="21" customFormat="1" ht="14" x14ac:dyDescent="0.2">
      <c r="A36" s="22">
        <v>21</v>
      </c>
      <c r="B36" s="59" t="s">
        <v>73</v>
      </c>
      <c r="C36" s="59" t="s">
        <v>132</v>
      </c>
      <c r="D36" s="99"/>
      <c r="E36" s="99"/>
      <c r="G36" s="99"/>
      <c r="H36" s="99"/>
      <c r="J36" s="99"/>
      <c r="K36" s="99"/>
      <c r="M36" s="99"/>
      <c r="N36" s="99"/>
      <c r="P36" s="99"/>
      <c r="Q36" s="99"/>
      <c r="S36" s="99"/>
      <c r="T36" s="99"/>
      <c r="V36" s="99"/>
      <c r="W36" s="99"/>
      <c r="Y36" s="22">
        <v>22</v>
      </c>
      <c r="Z36" s="59"/>
      <c r="AA36" s="59"/>
    </row>
    <row r="38" spans="1:30" x14ac:dyDescent="0.2">
      <c r="A38" s="118"/>
      <c r="B38" s="51"/>
      <c r="C38" s="51"/>
      <c r="D38" s="53"/>
      <c r="F38" s="51"/>
      <c r="G38" s="53"/>
      <c r="I38" s="51"/>
      <c r="J38" s="52"/>
      <c r="L38" s="51"/>
      <c r="M38" s="53"/>
      <c r="O38" s="51"/>
      <c r="P38" s="53"/>
      <c r="R38" s="51"/>
      <c r="S38" s="53"/>
      <c r="T38" s="52"/>
      <c r="V38" s="52"/>
      <c r="W38" s="52"/>
    </row>
    <row r="39" spans="1:30" x14ac:dyDescent="0.2">
      <c r="A39" s="53"/>
      <c r="B39" s="51"/>
      <c r="C39" s="51"/>
      <c r="D39" s="53"/>
      <c r="F39" s="51"/>
      <c r="G39" s="53"/>
      <c r="H39" s="52"/>
      <c r="J39" s="52"/>
      <c r="L39" s="51"/>
      <c r="M39" s="53"/>
      <c r="O39" s="51"/>
      <c r="P39" s="53"/>
      <c r="R39" s="51"/>
      <c r="S39" s="53"/>
      <c r="T39" s="52"/>
      <c r="V39" s="52"/>
      <c r="W39" s="52"/>
    </row>
    <row r="40" spans="1:30" x14ac:dyDescent="0.2">
      <c r="A40" s="53"/>
      <c r="B40" s="51"/>
      <c r="C40" s="51"/>
      <c r="D40" s="53"/>
      <c r="F40" s="51"/>
      <c r="G40" s="52"/>
      <c r="H40" s="52"/>
      <c r="J40" s="52"/>
      <c r="K40" s="52"/>
      <c r="L40" s="2"/>
      <c r="M40" s="97"/>
      <c r="N40" s="16"/>
      <c r="O40" s="1"/>
      <c r="R40" s="18"/>
      <c r="S40" s="53"/>
      <c r="T40" s="52"/>
      <c r="V40" s="52"/>
      <c r="W40" s="52"/>
    </row>
    <row r="41" spans="1:30" x14ac:dyDescent="0.2">
      <c r="A41" s="53"/>
      <c r="B41" s="51"/>
      <c r="C41" s="51"/>
      <c r="D41" s="53"/>
      <c r="F41" s="51"/>
      <c r="G41" s="52"/>
      <c r="H41" s="52"/>
      <c r="J41" s="52"/>
      <c r="K41" s="52"/>
      <c r="L41" s="2"/>
      <c r="M41" s="97"/>
      <c r="N41" s="2"/>
      <c r="O41" s="1"/>
      <c r="R41" s="1"/>
      <c r="S41" s="53"/>
      <c r="T41" s="52"/>
      <c r="V41" s="52"/>
      <c r="W41" s="52"/>
    </row>
    <row r="42" spans="1:30" x14ac:dyDescent="0.2">
      <c r="A42" s="53"/>
      <c r="B42" s="51"/>
      <c r="C42" s="51"/>
      <c r="D42" s="53"/>
      <c r="F42" s="51"/>
      <c r="G42" s="52"/>
      <c r="H42" s="52"/>
      <c r="J42" s="52"/>
      <c r="K42" s="52"/>
      <c r="L42" s="2"/>
      <c r="M42" s="97"/>
      <c r="N42" s="2"/>
      <c r="O42" s="1"/>
      <c r="R42" s="1"/>
      <c r="S42" s="53"/>
      <c r="T42" s="52"/>
      <c r="V42" s="52"/>
      <c r="W42" s="52"/>
    </row>
    <row r="43" spans="1:30" x14ac:dyDescent="0.2">
      <c r="A43" s="53"/>
      <c r="B43" s="51"/>
      <c r="C43" s="51"/>
      <c r="D43" s="53"/>
      <c r="F43" s="51"/>
      <c r="G43" s="52"/>
      <c r="H43" s="52"/>
      <c r="J43" s="52"/>
      <c r="K43" s="52"/>
      <c r="L43" s="2"/>
      <c r="M43" s="97"/>
      <c r="N43" s="1"/>
      <c r="O43" s="1"/>
      <c r="R43" s="18"/>
      <c r="S43" s="53"/>
      <c r="T43" s="52"/>
      <c r="V43" s="52"/>
      <c r="W43" s="52"/>
    </row>
  </sheetData>
  <mergeCells count="13">
    <mergeCell ref="S8:U8"/>
    <mergeCell ref="V8:X8"/>
    <mergeCell ref="M18:O18"/>
    <mergeCell ref="M26:O26"/>
    <mergeCell ref="K2:R2"/>
    <mergeCell ref="K3:R3"/>
    <mergeCell ref="K4:R4"/>
    <mergeCell ref="K6:R6"/>
    <mergeCell ref="A8:C8"/>
    <mergeCell ref="D8:F8"/>
    <mergeCell ref="G8:I8"/>
    <mergeCell ref="J8:L8"/>
    <mergeCell ref="P8:R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6883-D53A-854C-9096-C6A3F6E190B2}">
  <dimension ref="B1:P51"/>
  <sheetViews>
    <sheetView topLeftCell="A6" workbookViewId="0">
      <selection activeCell="A6" sqref="A1:XFD1048576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73" customWidth="1"/>
    <col min="4" max="4" width="27" style="1" customWidth="1"/>
    <col min="5" max="5" width="11.33203125" style="1" customWidth="1"/>
    <col min="6" max="7" width="13.33203125" style="73" customWidth="1"/>
    <col min="8" max="8" width="13.33203125" style="1" customWidth="1"/>
    <col min="9" max="10" width="13.33203125" style="97" customWidth="1"/>
    <col min="11" max="11" width="13.33203125" style="1" customWidth="1"/>
    <col min="12" max="13" width="13.33203125" style="73" customWidth="1"/>
    <col min="14" max="14" width="13.33203125" style="1" customWidth="1"/>
    <col min="15" max="16384" width="8.83203125" style="1"/>
  </cols>
  <sheetData>
    <row r="1" spans="2:16" ht="15" customHeight="1" x14ac:dyDescent="0.2">
      <c r="D1" s="31"/>
      <c r="F1" s="31"/>
      <c r="G1" s="31"/>
      <c r="H1" s="31"/>
      <c r="I1" s="31"/>
      <c r="J1" s="31"/>
      <c r="K1" s="31"/>
      <c r="L1" s="31"/>
      <c r="M1" s="31"/>
      <c r="N1" s="31"/>
    </row>
    <row r="2" spans="2:16" ht="17" x14ac:dyDescent="0.2">
      <c r="F2" s="60"/>
      <c r="G2" s="75"/>
      <c r="H2" s="60"/>
      <c r="I2" s="60"/>
      <c r="J2" s="98"/>
      <c r="K2" s="60"/>
      <c r="L2" s="60"/>
      <c r="M2" s="75"/>
      <c r="N2" s="60"/>
    </row>
    <row r="3" spans="2:16" ht="17" x14ac:dyDescent="0.2">
      <c r="D3" s="7"/>
      <c r="E3" s="75" t="s">
        <v>101</v>
      </c>
    </row>
    <row r="4" spans="2:16" ht="17" x14ac:dyDescent="0.2">
      <c r="D4" s="7"/>
      <c r="E4" s="75" t="s">
        <v>35</v>
      </c>
    </row>
    <row r="5" spans="2:16" ht="16" x14ac:dyDescent="0.2">
      <c r="D5" s="74"/>
      <c r="E5" s="74"/>
    </row>
    <row r="6" spans="2:16" x14ac:dyDescent="0.2">
      <c r="B6" s="14"/>
      <c r="F6" s="150" t="s">
        <v>102</v>
      </c>
      <c r="G6" s="151"/>
      <c r="H6" s="152"/>
      <c r="I6" s="150" t="s">
        <v>113</v>
      </c>
      <c r="J6" s="151"/>
      <c r="K6" s="152"/>
      <c r="L6" s="150" t="s">
        <v>140</v>
      </c>
      <c r="M6" s="151"/>
      <c r="N6" s="152"/>
      <c r="O6" s="76"/>
      <c r="P6" s="76"/>
    </row>
    <row r="7" spans="2:16" x14ac:dyDescent="0.2">
      <c r="B7" s="25"/>
      <c r="C7" s="25"/>
      <c r="D7" s="32"/>
      <c r="E7" s="32"/>
      <c r="F7" s="153" t="s">
        <v>103</v>
      </c>
      <c r="G7" s="154"/>
      <c r="H7" s="155"/>
      <c r="I7" s="153" t="s">
        <v>80</v>
      </c>
      <c r="J7" s="154"/>
      <c r="K7" s="155"/>
      <c r="L7" s="153" t="s">
        <v>135</v>
      </c>
      <c r="M7" s="154"/>
      <c r="N7" s="155"/>
      <c r="O7" s="26"/>
      <c r="P7" s="76"/>
    </row>
    <row r="8" spans="2:16" s="8" customFormat="1" ht="30" x14ac:dyDescent="0.2">
      <c r="B8" s="25" t="s">
        <v>104</v>
      </c>
      <c r="C8" s="25" t="s">
        <v>105</v>
      </c>
      <c r="D8" s="25" t="s">
        <v>106</v>
      </c>
      <c r="E8" s="77" t="s">
        <v>107</v>
      </c>
      <c r="F8" s="78" t="s">
        <v>15</v>
      </c>
      <c r="G8" s="79" t="s">
        <v>108</v>
      </c>
      <c r="H8" s="80" t="s">
        <v>109</v>
      </c>
      <c r="I8" s="78" t="s">
        <v>110</v>
      </c>
      <c r="J8" s="79" t="s">
        <v>111</v>
      </c>
      <c r="K8" s="80" t="s">
        <v>112</v>
      </c>
      <c r="L8" s="78" t="s">
        <v>137</v>
      </c>
      <c r="M8" s="79" t="s">
        <v>139</v>
      </c>
      <c r="N8" s="80" t="s">
        <v>138</v>
      </c>
      <c r="O8" s="81"/>
      <c r="P8" s="82"/>
    </row>
    <row r="9" spans="2:16" x14ac:dyDescent="0.2">
      <c r="B9" s="25">
        <v>1</v>
      </c>
      <c r="C9" s="25" t="s">
        <v>38</v>
      </c>
      <c r="D9" s="83" t="s">
        <v>52</v>
      </c>
      <c r="E9" s="91">
        <f>Table5[[#This Row],[KOPVĒRTĒJUMS]]+Table5[[#This Row],[KOPVĒRTĒJUMS ]]+Table5[[#This Row],[KOPVĒRTĒJUMS  ]]</f>
        <v>233</v>
      </c>
      <c r="F9" s="85">
        <v>6</v>
      </c>
      <c r="G9" s="86">
        <v>69</v>
      </c>
      <c r="H9" s="87">
        <f>SUM(Table5[[#This Row],[KVALIFIKĀCIJA]:[FINĀLS]])</f>
        <v>75</v>
      </c>
      <c r="I9" s="101">
        <v>12</v>
      </c>
      <c r="J9" s="102">
        <v>88</v>
      </c>
      <c r="K9" s="87">
        <f>SUM(Table5[[#This Row],[KVALIFIKĀCIJA ]:[FINĀLS ]])</f>
        <v>100</v>
      </c>
      <c r="L9" s="121">
        <v>4</v>
      </c>
      <c r="M9" s="86">
        <v>54</v>
      </c>
      <c r="N9" s="87">
        <f>SUM(Table5[[#This Row],[KVALIFIKĀCIJA  ]:[FINĀLS  ]])</f>
        <v>58</v>
      </c>
      <c r="O9" s="26"/>
      <c r="P9" s="76"/>
    </row>
    <row r="10" spans="2:16" x14ac:dyDescent="0.2">
      <c r="B10" s="25">
        <v>2</v>
      </c>
      <c r="C10" s="25" t="s">
        <v>44</v>
      </c>
      <c r="D10" s="83" t="s">
        <v>58</v>
      </c>
      <c r="E10" s="91">
        <f>Table5[[#This Row],[KOPVĒRTĒJUMS]]+Table5[[#This Row],[KOPVĒRTĒJUMS ]]+Table5[[#This Row],[KOPVĒRTĒJUMS  ]]</f>
        <v>214</v>
      </c>
      <c r="F10" s="85">
        <v>10</v>
      </c>
      <c r="G10" s="86">
        <v>88</v>
      </c>
      <c r="H10" s="87">
        <f>SUM(Table5[[#This Row],[KVALIFIKĀCIJA]:[FINĀLS]])</f>
        <v>98</v>
      </c>
      <c r="I10" s="101">
        <v>2</v>
      </c>
      <c r="J10" s="102">
        <v>54</v>
      </c>
      <c r="K10" s="87">
        <f>SUM(Table5[[#This Row],[KVALIFIKĀCIJA ]:[FINĀLS ]])</f>
        <v>56</v>
      </c>
      <c r="L10" s="121">
        <v>6</v>
      </c>
      <c r="M10" s="86">
        <v>54</v>
      </c>
      <c r="N10" s="87">
        <f>SUM(Table5[[#This Row],[KVALIFIKĀCIJA  ]:[FINĀLS  ]])</f>
        <v>60</v>
      </c>
      <c r="O10" s="26"/>
      <c r="P10" s="76"/>
    </row>
    <row r="11" spans="2:16" x14ac:dyDescent="0.2">
      <c r="B11" s="25">
        <v>3</v>
      </c>
      <c r="C11" s="25" t="s">
        <v>66</v>
      </c>
      <c r="D11" s="83" t="s">
        <v>53</v>
      </c>
      <c r="E11" s="91">
        <f>Table5[[#This Row],[KOPVĒRTĒJUMS]]+Table5[[#This Row],[KOPVĒRTĒJUMS ]]+Table5[[#This Row],[KOPVĒRTĒJUMS  ]]</f>
        <v>213</v>
      </c>
      <c r="F11" s="85">
        <v>8</v>
      </c>
      <c r="G11" s="86">
        <v>78</v>
      </c>
      <c r="H11" s="87">
        <f>SUM(Table5[[#This Row],[KVALIFIKĀCIJA]:[FINĀLS]])</f>
        <v>86</v>
      </c>
      <c r="I11" s="101">
        <v>4</v>
      </c>
      <c r="J11" s="102">
        <v>61</v>
      </c>
      <c r="K11" s="87">
        <f>SUM(Table5[[#This Row],[KVALIFIKĀCIJA ]:[FINĀLS ]])</f>
        <v>65</v>
      </c>
      <c r="L11" s="121">
        <v>8</v>
      </c>
      <c r="M11" s="86">
        <v>54</v>
      </c>
      <c r="N11" s="87">
        <f>SUM(Table5[[#This Row],[KVALIFIKĀCIJA  ]:[FINĀLS  ]])</f>
        <v>62</v>
      </c>
      <c r="O11" s="26"/>
      <c r="P11" s="76"/>
    </row>
    <row r="12" spans="2:16" x14ac:dyDescent="0.2">
      <c r="B12" s="25">
        <v>4</v>
      </c>
      <c r="C12" s="25" t="s">
        <v>41</v>
      </c>
      <c r="D12" s="83" t="s">
        <v>55</v>
      </c>
      <c r="E12" s="91">
        <f>Table5[[#This Row],[KOPVĒRTĒJUMS]]+Table5[[#This Row],[KOPVĒRTĒJUMS ]]+Table5[[#This Row],[KOPVĒRTĒJUMS  ]]</f>
        <v>203</v>
      </c>
      <c r="F12" s="85">
        <v>2</v>
      </c>
      <c r="G12" s="86">
        <v>54</v>
      </c>
      <c r="H12" s="87">
        <f>SUM(Table5[[#This Row],[KVALIFIKĀCIJA]:[FINĀLS]])</f>
        <v>56</v>
      </c>
      <c r="I12" s="101">
        <v>2</v>
      </c>
      <c r="J12" s="102">
        <v>54</v>
      </c>
      <c r="K12" s="87">
        <f>SUM(Table5[[#This Row],[KVALIFIKĀCIJA ]:[FINĀLS ]])</f>
        <v>56</v>
      </c>
      <c r="L12" s="121">
        <v>3</v>
      </c>
      <c r="M12" s="86">
        <v>88</v>
      </c>
      <c r="N12" s="87">
        <f>SUM(Table5[[#This Row],[KVALIFIKĀCIJA  ]:[FINĀLS  ]])</f>
        <v>91</v>
      </c>
      <c r="O12" s="26"/>
      <c r="P12" s="76"/>
    </row>
    <row r="13" spans="2:16" x14ac:dyDescent="0.2">
      <c r="B13" s="25">
        <v>5</v>
      </c>
      <c r="C13" s="25" t="s">
        <v>39</v>
      </c>
      <c r="D13" s="83" t="s">
        <v>50</v>
      </c>
      <c r="E13" s="91">
        <f>Table5[[#This Row],[KOPVĒRTĒJUMS]]+Table5[[#This Row],[KOPVĒRTĒJUMS ]]+Table5[[#This Row],[KOPVĒRTĒJUMS  ]]</f>
        <v>201</v>
      </c>
      <c r="F13" s="85">
        <v>2</v>
      </c>
      <c r="G13" s="86">
        <v>54</v>
      </c>
      <c r="H13" s="87">
        <f>SUM(Table5[[#This Row],[KVALIFIKĀCIJA]:[FINĀLS]])</f>
        <v>56</v>
      </c>
      <c r="I13" s="101">
        <v>1</v>
      </c>
      <c r="J13" s="102">
        <v>78</v>
      </c>
      <c r="K13" s="87">
        <f>SUM(Table5[[#This Row],[KVALIFIKĀCIJA ]:[FINĀLS ]])</f>
        <v>79</v>
      </c>
      <c r="L13" s="121">
        <v>12</v>
      </c>
      <c r="M13" s="86">
        <v>54</v>
      </c>
      <c r="N13" s="87">
        <f>SUM(Table5[[#This Row],[KVALIFIKĀCIJA  ]:[FINĀLS  ]])</f>
        <v>66</v>
      </c>
      <c r="O13" s="26"/>
      <c r="P13" s="76"/>
    </row>
    <row r="14" spans="2:16" x14ac:dyDescent="0.2">
      <c r="B14" s="25">
        <v>6</v>
      </c>
      <c r="C14" s="25" t="s">
        <v>37</v>
      </c>
      <c r="D14" s="83" t="s">
        <v>49</v>
      </c>
      <c r="E14" s="91">
        <f>Table5[[#This Row],[KOPVĒRTĒJUMS]]+Table5[[#This Row],[KOPVĒRTĒJUMS ]]+Table5[[#This Row],[KOPVĒRTĒJUMS  ]]</f>
        <v>201</v>
      </c>
      <c r="F14" s="85">
        <v>3</v>
      </c>
      <c r="G14" s="86">
        <v>61</v>
      </c>
      <c r="H14" s="87">
        <f>SUM(Table5[[#This Row],[KVALIFIKĀCIJA]:[FINĀLS]])</f>
        <v>64</v>
      </c>
      <c r="I14" s="101">
        <v>1</v>
      </c>
      <c r="J14" s="102">
        <v>54</v>
      </c>
      <c r="K14" s="87">
        <f>SUM(Table5[[#This Row],[KVALIFIKĀCIJA ]:[FINĀLS ]])</f>
        <v>55</v>
      </c>
      <c r="L14" s="121">
        <v>4</v>
      </c>
      <c r="M14" s="86">
        <v>78</v>
      </c>
      <c r="N14" s="87">
        <f>SUM(Table5[[#This Row],[KVALIFIKĀCIJA  ]:[FINĀLS  ]])</f>
        <v>82</v>
      </c>
      <c r="O14" s="26"/>
      <c r="P14" s="76"/>
    </row>
    <row r="15" spans="2:16" x14ac:dyDescent="0.2">
      <c r="B15" s="25">
        <v>7</v>
      </c>
      <c r="C15" s="25" t="s">
        <v>67</v>
      </c>
      <c r="D15" s="88" t="s">
        <v>64</v>
      </c>
      <c r="E15" s="91">
        <f>Table5[[#This Row],[KOPVĒRTĒJUMS]]+Table5[[#This Row],[KOPVĒRTĒJUMS ]]+Table5[[#This Row],[KOPVĒRTĒJUMS  ]]</f>
        <v>196</v>
      </c>
      <c r="F15" s="85">
        <v>2</v>
      </c>
      <c r="G15" s="86">
        <v>61</v>
      </c>
      <c r="H15" s="87">
        <f>SUM(Table5[[#This Row],[KVALIFIKĀCIJA]:[FINĀLS]])</f>
        <v>63</v>
      </c>
      <c r="I15" s="101">
        <v>8</v>
      </c>
      <c r="J15" s="102">
        <v>54</v>
      </c>
      <c r="K15" s="87">
        <f>SUM(Table5[[#This Row],[KVALIFIKĀCIJA ]:[FINĀLS ]])</f>
        <v>62</v>
      </c>
      <c r="L15" s="121">
        <v>2</v>
      </c>
      <c r="M15" s="86">
        <v>69</v>
      </c>
      <c r="N15" s="87">
        <f>SUM(Table5[[#This Row],[KVALIFIKĀCIJA  ]:[FINĀLS  ]])</f>
        <v>71</v>
      </c>
      <c r="O15" s="26"/>
      <c r="P15" s="76"/>
    </row>
    <row r="16" spans="2:16" x14ac:dyDescent="0.2">
      <c r="B16" s="25">
        <v>8</v>
      </c>
      <c r="C16" s="89" t="s">
        <v>40</v>
      </c>
      <c r="D16" s="90" t="s">
        <v>54</v>
      </c>
      <c r="E16" s="91">
        <f>Table5[[#This Row],[KOPVĒRTĒJUMS]]+Table5[[#This Row],[KOPVĒRTĒJUMS ]]+Table5[[#This Row],[KOPVĒRTĒJUMS  ]]</f>
        <v>184</v>
      </c>
      <c r="F16" s="85">
        <v>4</v>
      </c>
      <c r="G16" s="86">
        <v>54</v>
      </c>
      <c r="H16" s="93">
        <f>Table5[[#This Row],[FINĀLS]]+Table5[[#This Row],[KVALIFIKĀCIJA]]</f>
        <v>58</v>
      </c>
      <c r="I16" s="101">
        <v>3</v>
      </c>
      <c r="J16" s="102">
        <v>61</v>
      </c>
      <c r="K16" s="87">
        <f>SUM(Table5[[#This Row],[KVALIFIKĀCIJA ]:[FINĀLS ]])</f>
        <v>64</v>
      </c>
      <c r="L16" s="121">
        <v>1</v>
      </c>
      <c r="M16" s="86">
        <v>61</v>
      </c>
      <c r="N16" s="94">
        <f>SUM(Table5[[#This Row],[KVALIFIKĀCIJA  ]:[FINĀLS  ]])</f>
        <v>62</v>
      </c>
      <c r="O16" s="26"/>
      <c r="P16" s="76"/>
    </row>
    <row r="17" spans="2:16" x14ac:dyDescent="0.2">
      <c r="B17" s="25">
        <v>9</v>
      </c>
      <c r="C17" s="25" t="s">
        <v>45</v>
      </c>
      <c r="D17" s="83" t="s">
        <v>59</v>
      </c>
      <c r="E17" s="91">
        <f>Table5[[#This Row],[KOPVĒRTĒJUMS]]+Table5[[#This Row],[KOPVĒRTĒJUMS ]]+Table5[[#This Row],[KOPVĒRTĒJUMS  ]]</f>
        <v>125</v>
      </c>
      <c r="F17" s="85">
        <v>4</v>
      </c>
      <c r="G17" s="86">
        <v>61</v>
      </c>
      <c r="H17" s="87">
        <f>SUM(Table5[[#This Row],[KVALIFIKĀCIJA]:[FINĀLS]])</f>
        <v>65</v>
      </c>
      <c r="I17" s="101">
        <v>6</v>
      </c>
      <c r="J17" s="102">
        <v>54</v>
      </c>
      <c r="K17" s="87">
        <f>SUM(Table5[[#This Row],[KVALIFIKĀCIJA ]:[FINĀLS ]])</f>
        <v>60</v>
      </c>
      <c r="L17" s="121">
        <v>0</v>
      </c>
      <c r="M17" s="86">
        <v>0</v>
      </c>
      <c r="N17" s="87">
        <f>SUM(Table5[[#This Row],[KVALIFIKĀCIJA  ]:[FINĀLS  ]])</f>
        <v>0</v>
      </c>
      <c r="O17" s="26"/>
      <c r="P17" s="76"/>
    </row>
    <row r="18" spans="2:16" x14ac:dyDescent="0.2">
      <c r="B18" s="25">
        <v>10</v>
      </c>
      <c r="C18" s="25" t="s">
        <v>76</v>
      </c>
      <c r="D18" s="83" t="s">
        <v>56</v>
      </c>
      <c r="E18" s="91">
        <f>Table5[[#This Row],[KOPVĒRTĒJUMS]]+Table5[[#This Row],[KOPVĒRTĒJUMS ]]+Table5[[#This Row],[KOPVĒRTĒJUMS  ]]</f>
        <v>121</v>
      </c>
      <c r="F18" s="85">
        <v>3</v>
      </c>
      <c r="G18" s="86">
        <v>54</v>
      </c>
      <c r="H18" s="87">
        <f>SUM(Table5[[#This Row],[KVALIFIKĀCIJA]:[FINĀLS]])</f>
        <v>57</v>
      </c>
      <c r="I18" s="101">
        <v>0</v>
      </c>
      <c r="J18" s="102">
        <v>0</v>
      </c>
      <c r="K18" s="87">
        <f>SUM(Table5[[#This Row],[KVALIFIKĀCIJA ]:[FINĀLS ]])</f>
        <v>0</v>
      </c>
      <c r="L18" s="121">
        <v>3</v>
      </c>
      <c r="M18" s="86">
        <v>61</v>
      </c>
      <c r="N18" s="87">
        <f>SUM(Table5[[#This Row],[KVALIFIKĀCIJA  ]:[FINĀLS  ]])</f>
        <v>64</v>
      </c>
      <c r="O18" s="76"/>
      <c r="P18" s="76"/>
    </row>
    <row r="19" spans="2:16" x14ac:dyDescent="0.2">
      <c r="B19" s="25">
        <v>11</v>
      </c>
      <c r="C19" s="25" t="s">
        <v>43</v>
      </c>
      <c r="D19" s="83" t="s">
        <v>57</v>
      </c>
      <c r="E19" s="91">
        <f>Table5[[#This Row],[KOPVĒRTĒJUMS]]+Table5[[#This Row],[KOPVĒRTĒJUMS ]]+Table5[[#This Row],[KOPVĒRTĒJUMS  ]]</f>
        <v>119</v>
      </c>
      <c r="F19" s="95">
        <v>2</v>
      </c>
      <c r="G19" s="96">
        <v>61</v>
      </c>
      <c r="H19" s="87">
        <f>SUM(Table5[[#This Row],[KVALIFIKĀCIJA]:[FINĀLS]])</f>
        <v>63</v>
      </c>
      <c r="I19" s="101"/>
      <c r="J19" s="102"/>
      <c r="K19" s="87"/>
      <c r="L19" s="121">
        <v>2</v>
      </c>
      <c r="M19" s="86">
        <v>54</v>
      </c>
      <c r="N19" s="87">
        <f>SUM(Table5[[#This Row],[KVALIFIKĀCIJA  ]:[FINĀLS  ]])</f>
        <v>56</v>
      </c>
      <c r="O19" s="76"/>
      <c r="P19" s="76"/>
    </row>
    <row r="20" spans="2:16" x14ac:dyDescent="0.2">
      <c r="B20" s="25">
        <v>12</v>
      </c>
      <c r="C20" s="89" t="s">
        <v>93</v>
      </c>
      <c r="D20" s="90" t="s">
        <v>86</v>
      </c>
      <c r="E20" s="91">
        <f>Table5[[#This Row],[KOPVĒRTĒJUMS]]+Table5[[#This Row],[KOPVĒRTĒJUMS ]]+Table5[[#This Row],[KOPVĒRTĒJUMS  ]]</f>
        <v>118</v>
      </c>
      <c r="F20" s="92"/>
      <c r="G20" s="84"/>
      <c r="H20" s="93"/>
      <c r="I20" s="101">
        <v>1</v>
      </c>
      <c r="J20" s="102">
        <v>61</v>
      </c>
      <c r="K20" s="87">
        <f>SUM(Table5[[#This Row],[KVALIFIKĀCIJA ]:[FINĀLS ]])</f>
        <v>62</v>
      </c>
      <c r="L20" s="121">
        <v>2</v>
      </c>
      <c r="M20" s="86">
        <v>54</v>
      </c>
      <c r="N20" s="87">
        <f>SUM(Table5[[#This Row],[KVALIFIKĀCIJA  ]:[FINĀLS  ]])</f>
        <v>56</v>
      </c>
    </row>
    <row r="21" spans="2:16" x14ac:dyDescent="0.2">
      <c r="B21" s="25">
        <v>13</v>
      </c>
      <c r="C21" s="25" t="s">
        <v>47</v>
      </c>
      <c r="D21" s="83" t="s">
        <v>61</v>
      </c>
      <c r="E21" s="91">
        <f>Table5[[#This Row],[KOPVĒRTĒJUMS]]+Table5[[#This Row],[KOPVĒRTĒJUMS ]]+Table5[[#This Row],[KOPVĒRTĒJUMS  ]]</f>
        <v>112</v>
      </c>
      <c r="F21" s="101">
        <v>12</v>
      </c>
      <c r="G21" s="102">
        <v>100</v>
      </c>
      <c r="H21" s="87">
        <f>SUM(Table5[[#This Row],[KVALIFIKĀCIJA]:[FINĀLS]])</f>
        <v>112</v>
      </c>
      <c r="I21" s="101"/>
      <c r="J21" s="102"/>
      <c r="K21" s="87"/>
      <c r="L21" s="121"/>
      <c r="M21" s="86"/>
      <c r="N21" s="87"/>
    </row>
    <row r="22" spans="2:16" x14ac:dyDescent="0.2">
      <c r="B22" s="25">
        <v>14</v>
      </c>
      <c r="C22" s="89" t="s">
        <v>94</v>
      </c>
      <c r="D22" s="90" t="s">
        <v>95</v>
      </c>
      <c r="E22" s="91">
        <f>Table5[[#This Row],[KOPVĒRTĒJUMS]]+Table5[[#This Row],[KOPVĒRTĒJUMS ]]+Table5[[#This Row],[KOPVĒRTĒJUMS  ]]</f>
        <v>111</v>
      </c>
      <c r="F22" s="92"/>
      <c r="G22" s="84"/>
      <c r="H22" s="93"/>
      <c r="I22" s="101">
        <v>2</v>
      </c>
      <c r="J22" s="102">
        <v>54</v>
      </c>
      <c r="K22" s="87">
        <f>SUM(Table5[[#This Row],[KVALIFIKĀCIJA ]:[FINĀLS ]])</f>
        <v>56</v>
      </c>
      <c r="L22" s="121">
        <v>1</v>
      </c>
      <c r="M22" s="86">
        <v>54</v>
      </c>
      <c r="N22" s="87">
        <f>SUM(Table5[[#This Row],[KVALIFIKĀCIJA  ]:[FINĀLS  ]])</f>
        <v>55</v>
      </c>
    </row>
    <row r="23" spans="2:16" x14ac:dyDescent="0.2">
      <c r="B23" s="25">
        <v>15</v>
      </c>
      <c r="C23" s="25" t="s">
        <v>48</v>
      </c>
      <c r="D23" s="83" t="s">
        <v>62</v>
      </c>
      <c r="E23" s="91">
        <f>Table5[[#This Row],[KOPVĒRTĒJUMS]]+Table5[[#This Row],[KOPVĒRTĒJUMS ]]+Table5[[#This Row],[KOPVĒRTĒJUMS  ]]</f>
        <v>110</v>
      </c>
      <c r="F23" s="101">
        <v>1</v>
      </c>
      <c r="G23" s="102">
        <v>54</v>
      </c>
      <c r="H23" s="87">
        <f>SUM(Table5[[#This Row],[KVALIFIKĀCIJA]:[FINĀLS]])</f>
        <v>55</v>
      </c>
      <c r="I23" s="101">
        <v>1</v>
      </c>
      <c r="J23" s="102">
        <v>54</v>
      </c>
      <c r="K23" s="87">
        <f>SUM(Table5[[#This Row],[KVALIFIKĀCIJA ]:[FINĀLS ]])</f>
        <v>55</v>
      </c>
      <c r="L23" s="121"/>
      <c r="M23" s="86"/>
      <c r="N23" s="87"/>
    </row>
    <row r="24" spans="2:16" x14ac:dyDescent="0.2">
      <c r="B24" s="25">
        <v>16</v>
      </c>
      <c r="C24" s="89" t="s">
        <v>121</v>
      </c>
      <c r="D24" s="90" t="s">
        <v>128</v>
      </c>
      <c r="E24" s="91">
        <f>Table5[[#This Row],[KOPVĒRTĒJUMS]]+Table5[[#This Row],[KOPVĒRTĒJUMS ]]+Table5[[#This Row],[KOPVĒRTĒJUMS  ]]</f>
        <v>110</v>
      </c>
      <c r="F24" s="92"/>
      <c r="G24" s="84"/>
      <c r="H24" s="93"/>
      <c r="I24" s="120"/>
      <c r="J24" s="119"/>
      <c r="K24" s="93"/>
      <c r="L24" s="121">
        <v>10</v>
      </c>
      <c r="M24" s="86">
        <v>100</v>
      </c>
      <c r="N24" s="87">
        <f>SUM(Table5[[#This Row],[KVALIFIKĀCIJA  ]:[FINĀLS  ]])</f>
        <v>110</v>
      </c>
    </row>
    <row r="25" spans="2:16" x14ac:dyDescent="0.2">
      <c r="B25" s="25">
        <v>17</v>
      </c>
      <c r="C25" s="89" t="s">
        <v>90</v>
      </c>
      <c r="D25" s="90" t="s">
        <v>83</v>
      </c>
      <c r="E25" s="91">
        <f>Table5[[#This Row],[KOPVĒRTĒJUMS]]+Table5[[#This Row],[KOPVĒRTĒJUMS ]]+Table5[[#This Row],[KOPVĒRTĒJUMS  ]]</f>
        <v>104</v>
      </c>
      <c r="F25" s="92"/>
      <c r="G25" s="84"/>
      <c r="H25" s="93"/>
      <c r="I25" s="101">
        <v>4</v>
      </c>
      <c r="J25" s="102">
        <v>100</v>
      </c>
      <c r="K25" s="87">
        <f>SUM(Table5[[#This Row],[KVALIFIKĀCIJA ]:[FINĀLS ]])</f>
        <v>104</v>
      </c>
      <c r="L25" s="121"/>
      <c r="M25" s="86"/>
      <c r="N25" s="87"/>
    </row>
    <row r="26" spans="2:16" x14ac:dyDescent="0.2">
      <c r="B26" s="25">
        <v>18</v>
      </c>
      <c r="C26" s="25" t="s">
        <v>74</v>
      </c>
      <c r="D26" s="83" t="s">
        <v>60</v>
      </c>
      <c r="E26" s="91">
        <f>Table5[[#This Row],[KOPVĒRTĒJUMS]]+Table5[[#This Row],[KOPVĒRTĒJUMS ]]+Table5[[#This Row],[KOPVĒRTĒJUMS  ]]</f>
        <v>82</v>
      </c>
      <c r="F26" s="85">
        <v>0</v>
      </c>
      <c r="G26" s="86">
        <v>0</v>
      </c>
      <c r="H26" s="87">
        <f>SUM(Table5[[#This Row],[KVALIFIKĀCIJA]:[FINĀLS]])</f>
        <v>0</v>
      </c>
      <c r="I26" s="101">
        <v>3</v>
      </c>
      <c r="J26" s="102">
        <v>54</v>
      </c>
      <c r="K26" s="87">
        <f>SUM(Table5[[#This Row],[KVALIFIKĀCIJA ]:[FINĀLS ]])</f>
        <v>57</v>
      </c>
      <c r="L26" s="121">
        <v>1</v>
      </c>
      <c r="M26" s="86">
        <v>24</v>
      </c>
      <c r="N26" s="87">
        <f>SUM(Table5[[#This Row],[KVALIFIKĀCIJA  ]:[FINĀLS  ]])</f>
        <v>25</v>
      </c>
    </row>
    <row r="27" spans="2:16" x14ac:dyDescent="0.2">
      <c r="B27" s="25">
        <v>19</v>
      </c>
      <c r="C27" s="89" t="s">
        <v>98</v>
      </c>
      <c r="D27" s="90" t="s">
        <v>97</v>
      </c>
      <c r="E27" s="91">
        <f>Table5[[#This Row],[KOPVĒRTĒJUMS]]+Table5[[#This Row],[KOPVĒRTĒJUMS ]]+Table5[[#This Row],[KOPVĒRTĒJUMS  ]]</f>
        <v>79</v>
      </c>
      <c r="F27" s="92"/>
      <c r="G27" s="84"/>
      <c r="H27" s="93"/>
      <c r="I27" s="101">
        <v>10</v>
      </c>
      <c r="J27" s="102">
        <v>69</v>
      </c>
      <c r="K27" s="87">
        <f>SUM(Table5[[#This Row],[KVALIFIKĀCIJA ]:[FINĀLS ]])</f>
        <v>79</v>
      </c>
      <c r="L27" s="121"/>
      <c r="M27" s="86"/>
      <c r="N27" s="87"/>
    </row>
    <row r="28" spans="2:16" x14ac:dyDescent="0.2">
      <c r="B28" s="25">
        <v>20</v>
      </c>
      <c r="C28" s="89" t="s">
        <v>96</v>
      </c>
      <c r="D28" s="90" t="s">
        <v>100</v>
      </c>
      <c r="E28" s="91">
        <f>Table5[[#This Row],[KOPVĒRTĒJUMS]]+Table5[[#This Row],[KOPVĒRTĒJUMS ]]+Table5[[#This Row],[KOPVĒRTĒJUMS  ]]</f>
        <v>63</v>
      </c>
      <c r="F28" s="92"/>
      <c r="G28" s="84"/>
      <c r="H28" s="93"/>
      <c r="I28" s="101">
        <v>2</v>
      </c>
      <c r="J28" s="102">
        <v>61</v>
      </c>
      <c r="K28" s="87">
        <f>SUM(Table5[[#This Row],[KVALIFIKĀCIJA ]:[FINĀLS ]])</f>
        <v>63</v>
      </c>
      <c r="L28" s="121"/>
      <c r="M28" s="86"/>
      <c r="N28" s="87"/>
    </row>
    <row r="29" spans="2:16" x14ac:dyDescent="0.2">
      <c r="B29" s="25">
        <v>21</v>
      </c>
      <c r="C29" s="89" t="s">
        <v>69</v>
      </c>
      <c r="D29" s="90" t="s">
        <v>87</v>
      </c>
      <c r="E29" s="91">
        <f>Table5[[#This Row],[KOPVĒRTĒJUMS]]+Table5[[#This Row],[KOPVĒRTĒJUMS ]]+Table5[[#This Row],[KOPVĒRTĒJUMS  ]]</f>
        <v>62</v>
      </c>
      <c r="F29" s="92"/>
      <c r="G29" s="84"/>
      <c r="H29" s="93"/>
      <c r="I29" s="101">
        <v>0.5</v>
      </c>
      <c r="J29" s="102">
        <v>0</v>
      </c>
      <c r="K29" s="87">
        <f>SUM(Table5[[#This Row],[KVALIFIKĀCIJA ]:[FINĀLS ]])</f>
        <v>0.5</v>
      </c>
      <c r="L29" s="121">
        <v>0.5</v>
      </c>
      <c r="M29" s="86">
        <v>61</v>
      </c>
      <c r="N29" s="87">
        <f>SUM(Table5[[#This Row],[KVALIFIKĀCIJA  ]:[FINĀLS  ]])</f>
        <v>61.5</v>
      </c>
    </row>
    <row r="30" spans="2:16" x14ac:dyDescent="0.2">
      <c r="B30" s="25">
        <v>22</v>
      </c>
      <c r="C30" s="89" t="s">
        <v>124</v>
      </c>
      <c r="D30" s="90" t="s">
        <v>131</v>
      </c>
      <c r="E30" s="91">
        <f>Table5[[#This Row],[KOPVĒRTĒJUMS]]+Table5[[#This Row],[KOPVĒRTĒJUMS ]]+Table5[[#This Row],[KOPVĒRTĒJUMS  ]]</f>
        <v>61.5</v>
      </c>
      <c r="F30" s="92"/>
      <c r="G30" s="84"/>
      <c r="H30" s="93"/>
      <c r="I30" s="120"/>
      <c r="J30" s="119"/>
      <c r="K30" s="93"/>
      <c r="L30" s="121">
        <v>0.5</v>
      </c>
      <c r="M30" s="86">
        <v>61</v>
      </c>
      <c r="N30" s="94">
        <f>SUM(Table5[[#This Row],[KVALIFIKĀCIJA  ]:[FINĀLS  ]])</f>
        <v>61.5</v>
      </c>
    </row>
    <row r="31" spans="2:16" x14ac:dyDescent="0.2">
      <c r="B31" s="25">
        <v>23</v>
      </c>
      <c r="C31" s="25" t="s">
        <v>68</v>
      </c>
      <c r="D31" s="83" t="s">
        <v>78</v>
      </c>
      <c r="E31" s="91">
        <f>Table5[[#This Row],[KOPVĒRTĒJUMS]]+Table5[[#This Row],[KOPVĒRTĒJUMS ]]+Table5[[#This Row],[KOPVĒRTĒJUMS  ]]</f>
        <v>55</v>
      </c>
      <c r="F31" s="85">
        <v>1</v>
      </c>
      <c r="G31" s="86">
        <v>54</v>
      </c>
      <c r="H31" s="87">
        <f>SUM(Table5[[#This Row],[KVALIFIKĀCIJA]:[FINĀLS]])</f>
        <v>55</v>
      </c>
      <c r="I31" s="101"/>
      <c r="J31" s="102"/>
      <c r="K31" s="87"/>
      <c r="L31" s="121"/>
      <c r="M31" s="86"/>
      <c r="N31" s="87"/>
    </row>
    <row r="32" spans="2:16" x14ac:dyDescent="0.2">
      <c r="B32" s="25">
        <v>24</v>
      </c>
      <c r="C32" s="25" t="s">
        <v>42</v>
      </c>
      <c r="D32" s="83" t="s">
        <v>79</v>
      </c>
      <c r="E32" s="91">
        <f>Table5[[#This Row],[KOPVĒRTĒJUMS]]+Table5[[#This Row],[KOPVĒRTĒJUMS ]]+Table5[[#This Row],[KOPVĒRTĒJUMS  ]]</f>
        <v>55</v>
      </c>
      <c r="F32" s="85">
        <v>1</v>
      </c>
      <c r="G32" s="86">
        <v>54</v>
      </c>
      <c r="H32" s="87">
        <f>SUM(Table5[[#This Row],[KVALIFIKĀCIJA]:[FINĀLS]])</f>
        <v>55</v>
      </c>
      <c r="I32" s="101">
        <v>0</v>
      </c>
      <c r="J32" s="102">
        <v>0</v>
      </c>
      <c r="K32" s="87">
        <f>SUM(Table5[[#This Row],[KVALIFIKĀCIJA ]:[FINĀLS ]])</f>
        <v>0</v>
      </c>
      <c r="L32" s="121"/>
      <c r="M32" s="86"/>
      <c r="N32" s="87"/>
    </row>
    <row r="33" spans="2:14" x14ac:dyDescent="0.2">
      <c r="B33" s="25">
        <v>25</v>
      </c>
      <c r="C33" s="25" t="s">
        <v>73</v>
      </c>
      <c r="D33" s="83" t="s">
        <v>65</v>
      </c>
      <c r="E33" s="91">
        <f>Table5[[#This Row],[KOPVĒRTĒJUMS]]+Table5[[#This Row],[KOPVĒRTĒJUMS ]]+Table5[[#This Row],[KOPVĒRTĒJUMS  ]]</f>
        <v>55</v>
      </c>
      <c r="F33" s="101">
        <v>0.5</v>
      </c>
      <c r="G33" s="102">
        <v>0</v>
      </c>
      <c r="H33" s="87">
        <f>SUM(Table5[[#This Row],[KVALIFIKĀCIJA]:[FINĀLS]])</f>
        <v>0.5</v>
      </c>
      <c r="I33" s="101"/>
      <c r="J33" s="102"/>
      <c r="K33" s="87"/>
      <c r="L33" s="121">
        <v>0.5</v>
      </c>
      <c r="M33" s="86">
        <v>54</v>
      </c>
      <c r="N33" s="87">
        <f>SUM(Table5[[#This Row],[KVALIFIKĀCIJA  ]:[FINĀLS  ]])</f>
        <v>54.5</v>
      </c>
    </row>
    <row r="34" spans="2:14" x14ac:dyDescent="0.2">
      <c r="B34" s="25">
        <v>26</v>
      </c>
      <c r="C34" s="25" t="s">
        <v>46</v>
      </c>
      <c r="D34" s="83" t="s">
        <v>34</v>
      </c>
      <c r="E34" s="91">
        <f>Table5[[#This Row],[KOPVĒRTĒJUMS]]+Table5[[#This Row],[KOPVĒRTĒJUMS ]]+Table5[[#This Row],[KOPVĒRTĒJUMS  ]]</f>
        <v>26.5</v>
      </c>
      <c r="F34" s="101">
        <v>0.5</v>
      </c>
      <c r="G34" s="102">
        <v>0</v>
      </c>
      <c r="H34" s="87">
        <f>SUM(Table5[[#This Row],[KVALIFIKĀCIJA]:[FINĀLS]])</f>
        <v>0.5</v>
      </c>
      <c r="I34" s="101"/>
      <c r="J34" s="102"/>
      <c r="K34" s="87"/>
      <c r="L34" s="121">
        <v>2</v>
      </c>
      <c r="M34" s="86">
        <v>24</v>
      </c>
      <c r="N34" s="87">
        <f>SUM(Table5[[#This Row],[KVALIFIKĀCIJA  ]:[FINĀLS  ]])</f>
        <v>26</v>
      </c>
    </row>
    <row r="35" spans="2:14" x14ac:dyDescent="0.2">
      <c r="B35" s="25">
        <v>27</v>
      </c>
      <c r="C35" s="89" t="s">
        <v>123</v>
      </c>
      <c r="D35" s="90" t="s">
        <v>129</v>
      </c>
      <c r="E35" s="91">
        <f>Table5[[#This Row],[KOPVĒRTĒJUMS]]+Table5[[#This Row],[KOPVĒRTĒJUMS ]]+Table5[[#This Row],[KOPVĒRTĒJUMS  ]]</f>
        <v>25</v>
      </c>
      <c r="F35" s="92"/>
      <c r="G35" s="84"/>
      <c r="H35" s="93"/>
      <c r="I35" s="120"/>
      <c r="J35" s="119"/>
      <c r="K35" s="93"/>
      <c r="L35" s="121">
        <v>1</v>
      </c>
      <c r="M35" s="86">
        <v>24</v>
      </c>
      <c r="N35" s="94">
        <f>SUM(Table5[[#This Row],[KVALIFIKĀCIJA  ]:[FINĀLS  ]])</f>
        <v>25</v>
      </c>
    </row>
    <row r="36" spans="2:14" x14ac:dyDescent="0.2">
      <c r="B36" s="25">
        <v>28</v>
      </c>
      <c r="C36" s="89" t="s">
        <v>118</v>
      </c>
      <c r="D36" s="90" t="s">
        <v>126</v>
      </c>
      <c r="E36" s="91">
        <f>Table5[[#This Row],[KOPVĒRTĒJUMS]]+Table5[[#This Row],[KOPVĒRTĒJUMS ]]+Table5[[#This Row],[KOPVĒRTĒJUMS  ]]</f>
        <v>24.5</v>
      </c>
      <c r="F36" s="92"/>
      <c r="G36" s="84"/>
      <c r="H36" s="93"/>
      <c r="I36" s="120"/>
      <c r="J36" s="119"/>
      <c r="K36" s="93"/>
      <c r="L36" s="121">
        <v>0.5</v>
      </c>
      <c r="M36" s="86">
        <v>24</v>
      </c>
      <c r="N36" s="94">
        <f>SUM(Table5[[#This Row],[KVALIFIKĀCIJA  ]:[FINĀLS  ]])</f>
        <v>24.5</v>
      </c>
    </row>
    <row r="37" spans="2:14" x14ac:dyDescent="0.2">
      <c r="B37" s="25">
        <v>29</v>
      </c>
      <c r="C37" s="89" t="s">
        <v>125</v>
      </c>
      <c r="D37" s="90" t="s">
        <v>133</v>
      </c>
      <c r="E37" s="91">
        <f>Table5[[#This Row],[KOPVĒRTĒJUMS]]+Table5[[#This Row],[KOPVĒRTĒJUMS ]]+Table5[[#This Row],[KOPVĒRTĒJUMS  ]]</f>
        <v>24.5</v>
      </c>
      <c r="F37" s="92"/>
      <c r="G37" s="84"/>
      <c r="H37" s="93"/>
      <c r="I37" s="120"/>
      <c r="J37" s="119"/>
      <c r="K37" s="93"/>
      <c r="L37" s="121">
        <v>0.5</v>
      </c>
      <c r="M37" s="86">
        <v>24</v>
      </c>
      <c r="N37" s="94">
        <f>SUM(Table5[[#This Row],[KVALIFIKĀCIJA  ]:[FINĀLS  ]])</f>
        <v>24.5</v>
      </c>
    </row>
    <row r="38" spans="2:14" x14ac:dyDescent="0.2">
      <c r="B38" s="25">
        <v>30</v>
      </c>
      <c r="C38" s="25" t="s">
        <v>77</v>
      </c>
      <c r="D38" s="83" t="s">
        <v>63</v>
      </c>
      <c r="E38" s="91">
        <f>Table5[[#This Row],[KOPVĒRTĒJUMS]]+Table5[[#This Row],[KOPVĒRTĒJUMS ]]+Table5[[#This Row],[KOPVĒRTĒJUMS  ]]</f>
        <v>1</v>
      </c>
      <c r="F38" s="101">
        <v>1</v>
      </c>
      <c r="G38" s="102">
        <v>0</v>
      </c>
      <c r="H38" s="87">
        <f>SUM(Table5[[#This Row],[KVALIFIKĀCIJA]:[FINĀLS]])</f>
        <v>1</v>
      </c>
      <c r="I38" s="101"/>
      <c r="J38" s="102"/>
      <c r="K38" s="87"/>
      <c r="L38" s="85"/>
      <c r="M38" s="86"/>
      <c r="N38" s="87"/>
    </row>
    <row r="39" spans="2:14" x14ac:dyDescent="0.2">
      <c r="B39" s="25">
        <v>31</v>
      </c>
      <c r="C39" s="89" t="s">
        <v>92</v>
      </c>
      <c r="D39" s="90" t="s">
        <v>85</v>
      </c>
      <c r="E39" s="91">
        <f>Table5[[#This Row],[KOPVĒRTĒJUMS]]+Table5[[#This Row],[KOPVĒRTĒJUMS ]]+Table5[[#This Row],[KOPVĒRTĒJUMS  ]]</f>
        <v>0.5</v>
      </c>
      <c r="F39" s="92"/>
      <c r="G39" s="84"/>
      <c r="H39" s="93"/>
      <c r="I39" s="101">
        <v>0.5</v>
      </c>
      <c r="J39" s="102">
        <v>0</v>
      </c>
      <c r="K39" s="87">
        <f>SUM(Table5[[#This Row],[KVALIFIKĀCIJA ]:[FINĀLS ]])</f>
        <v>0.5</v>
      </c>
      <c r="L39" s="101"/>
      <c r="M39" s="102"/>
      <c r="N39" s="87"/>
    </row>
    <row r="40" spans="2:14" x14ac:dyDescent="0.2">
      <c r="B40" s="25">
        <v>32</v>
      </c>
      <c r="C40" s="89" t="s">
        <v>99</v>
      </c>
      <c r="D40" s="90" t="s">
        <v>88</v>
      </c>
      <c r="E40" s="91">
        <f>Table5[[#This Row],[KOPVĒRTĒJUMS]]+Table5[[#This Row],[KOPVĒRTĒJUMS ]]+Table5[[#This Row],[KOPVĒRTĒJUMS  ]]</f>
        <v>0.5</v>
      </c>
      <c r="F40" s="92"/>
      <c r="G40" s="84"/>
      <c r="H40" s="93"/>
      <c r="I40" s="101">
        <v>0.5</v>
      </c>
      <c r="J40" s="102">
        <v>0</v>
      </c>
      <c r="K40" s="87">
        <f>SUM(Table5[[#This Row],[KVALIFIKĀCIJA ]:[FINĀLS ]])</f>
        <v>0.5</v>
      </c>
      <c r="L40" s="101"/>
      <c r="M40" s="102"/>
      <c r="N40" s="87"/>
    </row>
    <row r="41" spans="2:14" x14ac:dyDescent="0.2">
      <c r="B41" s="25">
        <v>33</v>
      </c>
      <c r="C41" s="89" t="s">
        <v>71</v>
      </c>
      <c r="D41" s="90" t="s">
        <v>84</v>
      </c>
      <c r="E41" s="91">
        <f>Table5[[#This Row],[KOPVĒRTĒJUMS]]+Table5[[#This Row],[KOPVĒRTĒJUMS ]]+Table5[[#This Row],[KOPVĒRTĒJUMS  ]]</f>
        <v>0.5</v>
      </c>
      <c r="F41" s="92"/>
      <c r="G41" s="84"/>
      <c r="H41" s="93"/>
      <c r="I41" s="101">
        <v>0.5</v>
      </c>
      <c r="J41" s="102">
        <v>0</v>
      </c>
      <c r="K41" s="87">
        <f>SUM(Table5[[#This Row],[KVALIFIKĀCIJA ]:[FINĀLS ]])</f>
        <v>0.5</v>
      </c>
      <c r="L41" s="101"/>
      <c r="M41" s="102"/>
      <c r="N41" s="87"/>
    </row>
    <row r="42" spans="2:14" x14ac:dyDescent="0.2">
      <c r="B42" s="25">
        <v>34</v>
      </c>
      <c r="C42" s="89" t="s">
        <v>70</v>
      </c>
      <c r="D42" s="90" t="s">
        <v>82</v>
      </c>
      <c r="E42" s="91">
        <f>Table5[[#This Row],[KOPVĒRTĒJUMS]]+Table5[[#This Row],[KOPVĒRTĒJUMS ]]+Table5[[#This Row],[KOPVĒRTĒJUMS  ]]</f>
        <v>0.5</v>
      </c>
      <c r="F42" s="92"/>
      <c r="G42" s="84"/>
      <c r="H42" s="93"/>
      <c r="I42" s="101">
        <v>0.5</v>
      </c>
      <c r="J42" s="102">
        <v>0</v>
      </c>
      <c r="K42" s="87">
        <f>SUM(Table5[[#This Row],[KVALIFIKĀCIJA ]:[FINĀLS ]])</f>
        <v>0.5</v>
      </c>
      <c r="L42" s="101"/>
      <c r="M42" s="102"/>
      <c r="N42" s="87"/>
    </row>
    <row r="43" spans="2:14" x14ac:dyDescent="0.2">
      <c r="B43" s="25">
        <v>35</v>
      </c>
      <c r="C43" s="89" t="s">
        <v>72</v>
      </c>
      <c r="D43" s="90" t="s">
        <v>81</v>
      </c>
      <c r="E43" s="91">
        <f>Table5[[#This Row],[KOPVĒRTĒJUMS]]+Table5[[#This Row],[KOPVĒRTĒJUMS ]]+Table5[[#This Row],[KOPVĒRTĒJUMS  ]]</f>
        <v>0.5</v>
      </c>
      <c r="F43" s="92"/>
      <c r="G43" s="84"/>
      <c r="H43" s="93"/>
      <c r="I43" s="101">
        <v>0.5</v>
      </c>
      <c r="J43" s="102">
        <v>0</v>
      </c>
      <c r="K43" s="87">
        <f>SUM(Table5[[#This Row],[KVALIFIKĀCIJA ]:[FINĀLS ]])</f>
        <v>0.5</v>
      </c>
      <c r="L43" s="101"/>
      <c r="M43" s="102"/>
      <c r="N43" s="87"/>
    </row>
    <row r="44" spans="2:14" x14ac:dyDescent="0.2">
      <c r="B44" s="25">
        <v>36</v>
      </c>
      <c r="C44" s="89" t="s">
        <v>91</v>
      </c>
      <c r="D44" s="90" t="s">
        <v>89</v>
      </c>
      <c r="E44" s="91">
        <f>Table5[[#This Row],[KOPVĒRTĒJUMS]]+Table5[[#This Row],[KOPVĒRTĒJUMS ]]+Table5[[#This Row],[KOPVĒRTĒJUMS  ]]</f>
        <v>0.5</v>
      </c>
      <c r="F44" s="92"/>
      <c r="G44" s="84"/>
      <c r="H44" s="93"/>
      <c r="I44" s="101">
        <v>0.5</v>
      </c>
      <c r="J44" s="102">
        <v>0</v>
      </c>
      <c r="K44" s="87">
        <f>SUM(Table5[[#This Row],[KVALIFIKĀCIJA ]:[FINĀLS ]])</f>
        <v>0.5</v>
      </c>
      <c r="L44" s="85"/>
      <c r="M44" s="86"/>
      <c r="N44" s="87"/>
    </row>
    <row r="45" spans="2:14" x14ac:dyDescent="0.2">
      <c r="E45" s="91"/>
    </row>
    <row r="50" spans="6:12" x14ac:dyDescent="0.2">
      <c r="F50" s="1"/>
      <c r="I50" s="1"/>
      <c r="L50" s="1"/>
    </row>
    <row r="51" spans="6:12" x14ac:dyDescent="0.2">
      <c r="F51" s="1"/>
      <c r="I51" s="1"/>
      <c r="L51" s="1"/>
    </row>
  </sheetData>
  <mergeCells count="6">
    <mergeCell ref="L6:N6"/>
    <mergeCell ref="L7:N7"/>
    <mergeCell ref="F6:H6"/>
    <mergeCell ref="F7:H7"/>
    <mergeCell ref="I6:K6"/>
    <mergeCell ref="I7:K7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F591C-76FE-E542-AA75-847E5739062B}">
  <dimension ref="B1:P29"/>
  <sheetViews>
    <sheetView tabSelected="1" topLeftCell="A2" workbookViewId="0">
      <selection activeCell="F31" sqref="F31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22" customWidth="1"/>
    <col min="4" max="4" width="27" style="1" customWidth="1"/>
    <col min="5" max="5" width="11.33203125" style="1" customWidth="1"/>
    <col min="6" max="7" width="13.33203125" style="122" customWidth="1"/>
    <col min="8" max="8" width="13.33203125" style="1" customWidth="1"/>
    <col min="9" max="10" width="13.33203125" style="122" customWidth="1"/>
    <col min="11" max="11" width="13.33203125" style="1" customWidth="1"/>
    <col min="12" max="13" width="13.33203125" style="122" customWidth="1"/>
    <col min="14" max="14" width="13.33203125" style="1" customWidth="1"/>
    <col min="15" max="16384" width="8.83203125" style="1"/>
  </cols>
  <sheetData>
    <row r="1" spans="2:16" ht="15" customHeight="1" x14ac:dyDescent="0.2">
      <c r="D1" s="31"/>
      <c r="F1" s="31"/>
      <c r="G1" s="31"/>
      <c r="H1" s="31"/>
      <c r="I1" s="31"/>
      <c r="J1" s="31"/>
      <c r="K1" s="31"/>
      <c r="L1" s="31"/>
      <c r="M1" s="31"/>
      <c r="N1" s="31"/>
    </row>
    <row r="2" spans="2:16" ht="17" x14ac:dyDescent="0.2">
      <c r="F2" s="60"/>
      <c r="G2" s="124"/>
      <c r="H2" s="60"/>
      <c r="I2" s="60"/>
      <c r="J2" s="124"/>
      <c r="K2" s="60"/>
      <c r="L2" s="60"/>
      <c r="M2" s="124"/>
      <c r="N2" s="60"/>
    </row>
    <row r="3" spans="2:16" ht="17" x14ac:dyDescent="0.2">
      <c r="D3" s="7"/>
      <c r="E3" s="124" t="s">
        <v>101</v>
      </c>
    </row>
    <row r="4" spans="2:16" ht="17" x14ac:dyDescent="0.2">
      <c r="D4" s="7"/>
      <c r="E4" s="124" t="s">
        <v>35</v>
      </c>
    </row>
    <row r="5" spans="2:16" ht="16" x14ac:dyDescent="0.2">
      <c r="D5" s="123"/>
      <c r="E5" s="123"/>
    </row>
    <row r="6" spans="2:16" x14ac:dyDescent="0.2">
      <c r="B6" s="14"/>
      <c r="F6" s="150" t="s">
        <v>102</v>
      </c>
      <c r="G6" s="151"/>
      <c r="H6" s="152"/>
      <c r="I6" s="150" t="s">
        <v>113</v>
      </c>
      <c r="J6" s="151"/>
      <c r="K6" s="152"/>
      <c r="L6" s="150" t="s">
        <v>140</v>
      </c>
      <c r="M6" s="151"/>
      <c r="N6" s="152"/>
      <c r="O6" s="76"/>
      <c r="P6" s="76"/>
    </row>
    <row r="7" spans="2:16" x14ac:dyDescent="0.2">
      <c r="B7" s="25"/>
      <c r="C7" s="25"/>
      <c r="D7" s="32"/>
      <c r="E7" s="32"/>
      <c r="F7" s="153" t="s">
        <v>103</v>
      </c>
      <c r="G7" s="154"/>
      <c r="H7" s="155"/>
      <c r="I7" s="153" t="s">
        <v>80</v>
      </c>
      <c r="J7" s="154"/>
      <c r="K7" s="155"/>
      <c r="L7" s="153" t="s">
        <v>135</v>
      </c>
      <c r="M7" s="154"/>
      <c r="N7" s="155"/>
      <c r="O7" s="26"/>
      <c r="P7" s="76"/>
    </row>
    <row r="8" spans="2:16" s="8" customFormat="1" ht="30" x14ac:dyDescent="0.2">
      <c r="B8" s="24" t="s">
        <v>104</v>
      </c>
      <c r="C8" s="25" t="s">
        <v>105</v>
      </c>
      <c r="D8" s="25" t="s">
        <v>106</v>
      </c>
      <c r="E8" s="77" t="s">
        <v>107</v>
      </c>
      <c r="F8" s="78" t="s">
        <v>15</v>
      </c>
      <c r="G8" s="79" t="s">
        <v>108</v>
      </c>
      <c r="H8" s="80" t="s">
        <v>109</v>
      </c>
      <c r="I8" s="78" t="s">
        <v>110</v>
      </c>
      <c r="J8" s="79" t="s">
        <v>111</v>
      </c>
      <c r="K8" s="80" t="s">
        <v>112</v>
      </c>
      <c r="L8" s="78" t="s">
        <v>137</v>
      </c>
      <c r="M8" s="79" t="s">
        <v>139</v>
      </c>
      <c r="N8" s="80" t="s">
        <v>138</v>
      </c>
      <c r="O8" s="81"/>
      <c r="P8" s="82"/>
    </row>
    <row r="9" spans="2:16" x14ac:dyDescent="0.2">
      <c r="B9" s="24">
        <v>1</v>
      </c>
      <c r="C9" s="25" t="s">
        <v>38</v>
      </c>
      <c r="D9" s="83" t="s">
        <v>52</v>
      </c>
      <c r="E9" s="91">
        <f>Table52[[#This Row],[KOPVĒRTĒJUMS]]+Table52[[#This Row],[KOPVĒRTĒJUMS ]]+Table52[[#This Row],[KOPVĒRTĒJUMS  ]]</f>
        <v>233</v>
      </c>
      <c r="F9" s="125">
        <v>6</v>
      </c>
      <c r="G9" s="126">
        <v>69</v>
      </c>
      <c r="H9" s="87">
        <f>SUM(Table52[[#This Row],[KVALIFIKĀCIJA]:[FINĀLS]])</f>
        <v>75</v>
      </c>
      <c r="I9" s="125">
        <v>12</v>
      </c>
      <c r="J9" s="126">
        <v>88</v>
      </c>
      <c r="K9" s="87">
        <f>SUM(Table52[[#This Row],[KVALIFIKĀCIJA ]:[FINĀLS ]])</f>
        <v>100</v>
      </c>
      <c r="L9" s="121">
        <v>4</v>
      </c>
      <c r="M9" s="126">
        <v>54</v>
      </c>
      <c r="N9" s="87">
        <f>SUM(Table52[[#This Row],[KVALIFIKĀCIJA  ]:[FINĀLS  ]])</f>
        <v>58</v>
      </c>
      <c r="O9" s="26"/>
      <c r="P9" s="76"/>
    </row>
    <row r="10" spans="2:16" x14ac:dyDescent="0.2">
      <c r="B10" s="24">
        <v>2</v>
      </c>
      <c r="C10" s="25" t="s">
        <v>41</v>
      </c>
      <c r="D10" s="83" t="s">
        <v>55</v>
      </c>
      <c r="E10" s="91">
        <f>Table52[[#This Row],[KOPVĒRTĒJUMS]]+Table52[[#This Row],[KOPVĒRTĒJUMS ]]+Table52[[#This Row],[KOPVĒRTĒJUMS  ]]</f>
        <v>203</v>
      </c>
      <c r="F10" s="125">
        <v>2</v>
      </c>
      <c r="G10" s="126">
        <v>54</v>
      </c>
      <c r="H10" s="87">
        <f>SUM(Table52[[#This Row],[KVALIFIKĀCIJA]:[FINĀLS]])</f>
        <v>56</v>
      </c>
      <c r="I10" s="125">
        <v>2</v>
      </c>
      <c r="J10" s="126">
        <v>54</v>
      </c>
      <c r="K10" s="87">
        <f>SUM(Table52[[#This Row],[KVALIFIKĀCIJA ]:[FINĀLS ]])</f>
        <v>56</v>
      </c>
      <c r="L10" s="121">
        <v>3</v>
      </c>
      <c r="M10" s="126">
        <v>88</v>
      </c>
      <c r="N10" s="87">
        <f>SUM(Table52[[#This Row],[KVALIFIKĀCIJA  ]:[FINĀLS  ]])</f>
        <v>91</v>
      </c>
      <c r="O10" s="26"/>
      <c r="P10" s="76"/>
    </row>
    <row r="11" spans="2:16" x14ac:dyDescent="0.2">
      <c r="B11" s="24">
        <v>3</v>
      </c>
      <c r="C11" s="25" t="s">
        <v>37</v>
      </c>
      <c r="D11" s="83" t="s">
        <v>49</v>
      </c>
      <c r="E11" s="91">
        <f>Table52[[#This Row],[KOPVĒRTĒJUMS]]+Table52[[#This Row],[KOPVĒRTĒJUMS ]]+Table52[[#This Row],[KOPVĒRTĒJUMS  ]]</f>
        <v>201</v>
      </c>
      <c r="F11" s="125">
        <v>3</v>
      </c>
      <c r="G11" s="126">
        <v>61</v>
      </c>
      <c r="H11" s="87">
        <f>SUM(Table52[[#This Row],[KVALIFIKĀCIJA]:[FINĀLS]])</f>
        <v>64</v>
      </c>
      <c r="I11" s="125">
        <v>1</v>
      </c>
      <c r="J11" s="126">
        <v>54</v>
      </c>
      <c r="K11" s="87">
        <f>SUM(Table52[[#This Row],[KVALIFIKĀCIJA ]:[FINĀLS ]])</f>
        <v>55</v>
      </c>
      <c r="L11" s="121">
        <v>4</v>
      </c>
      <c r="M11" s="126">
        <v>78</v>
      </c>
      <c r="N11" s="87">
        <f>SUM(Table52[[#This Row],[KVALIFIKĀCIJA  ]:[FINĀLS  ]])</f>
        <v>82</v>
      </c>
      <c r="O11" s="26"/>
      <c r="P11" s="76"/>
    </row>
    <row r="12" spans="2:16" x14ac:dyDescent="0.2">
      <c r="B12" s="24">
        <v>4</v>
      </c>
      <c r="C12" s="25" t="s">
        <v>67</v>
      </c>
      <c r="D12" s="88" t="s">
        <v>64</v>
      </c>
      <c r="E12" s="91">
        <f>Table52[[#This Row],[KOPVĒRTĒJUMS]]+Table52[[#This Row],[KOPVĒRTĒJUMS ]]+Table52[[#This Row],[KOPVĒRTĒJUMS  ]]</f>
        <v>196</v>
      </c>
      <c r="F12" s="125">
        <v>2</v>
      </c>
      <c r="G12" s="126">
        <v>61</v>
      </c>
      <c r="H12" s="87">
        <f>SUM(Table52[[#This Row],[KVALIFIKĀCIJA]:[FINĀLS]])</f>
        <v>63</v>
      </c>
      <c r="I12" s="125">
        <v>8</v>
      </c>
      <c r="J12" s="126">
        <v>54</v>
      </c>
      <c r="K12" s="87">
        <f>SUM(Table52[[#This Row],[KVALIFIKĀCIJA ]:[FINĀLS ]])</f>
        <v>62</v>
      </c>
      <c r="L12" s="121">
        <v>2</v>
      </c>
      <c r="M12" s="126">
        <v>69</v>
      </c>
      <c r="N12" s="87">
        <f>SUM(Table52[[#This Row],[KVALIFIKĀCIJA  ]:[FINĀLS  ]])</f>
        <v>71</v>
      </c>
    </row>
    <row r="13" spans="2:16" x14ac:dyDescent="0.2">
      <c r="B13" s="24">
        <v>5</v>
      </c>
      <c r="C13" s="89" t="s">
        <v>40</v>
      </c>
      <c r="D13" s="90" t="s">
        <v>54</v>
      </c>
      <c r="E13" s="91">
        <f>Table52[[#This Row],[KOPVĒRTĒJUMS]]+Table52[[#This Row],[KOPVĒRTĒJUMS ]]+Table52[[#This Row],[KOPVĒRTĒJUMS  ]]</f>
        <v>184</v>
      </c>
      <c r="F13" s="125">
        <v>4</v>
      </c>
      <c r="G13" s="126">
        <v>54</v>
      </c>
      <c r="H13" s="93">
        <f>Table52[[#This Row],[FINĀLS]]+Table52[[#This Row],[KVALIFIKĀCIJA]]</f>
        <v>58</v>
      </c>
      <c r="I13" s="125">
        <v>3</v>
      </c>
      <c r="J13" s="126">
        <v>61</v>
      </c>
      <c r="K13" s="87">
        <f>SUM(Table52[[#This Row],[KVALIFIKĀCIJA ]:[FINĀLS ]])</f>
        <v>64</v>
      </c>
      <c r="L13" s="121">
        <v>1</v>
      </c>
      <c r="M13" s="126">
        <v>61</v>
      </c>
      <c r="N13" s="94">
        <f>SUM(Table52[[#This Row],[KVALIFIKĀCIJA  ]:[FINĀLS  ]])</f>
        <v>62</v>
      </c>
      <c r="O13" s="26"/>
      <c r="P13" s="76"/>
    </row>
    <row r="14" spans="2:16" x14ac:dyDescent="0.2">
      <c r="B14" s="24">
        <v>6</v>
      </c>
      <c r="C14" s="25" t="s">
        <v>45</v>
      </c>
      <c r="D14" s="83" t="s">
        <v>59</v>
      </c>
      <c r="E14" s="91">
        <f>Table52[[#This Row],[KOPVĒRTĒJUMS]]+Table52[[#This Row],[KOPVĒRTĒJUMS ]]+Table52[[#This Row],[KOPVĒRTĒJUMS  ]]</f>
        <v>125</v>
      </c>
      <c r="F14" s="125">
        <v>4</v>
      </c>
      <c r="G14" s="126">
        <v>61</v>
      </c>
      <c r="H14" s="87">
        <f>SUM(Table52[[#This Row],[KVALIFIKĀCIJA]:[FINĀLS]])</f>
        <v>65</v>
      </c>
      <c r="I14" s="125">
        <v>6</v>
      </c>
      <c r="J14" s="126">
        <v>54</v>
      </c>
      <c r="K14" s="87">
        <f>SUM(Table52[[#This Row],[KVALIFIKĀCIJA ]:[FINĀLS ]])</f>
        <v>60</v>
      </c>
      <c r="L14" s="121">
        <v>0</v>
      </c>
      <c r="M14" s="126">
        <v>0</v>
      </c>
      <c r="N14" s="87">
        <f>SUM(Table52[[#This Row],[KVALIFIKĀCIJA  ]:[FINĀLS  ]])</f>
        <v>0</v>
      </c>
      <c r="O14" s="26"/>
      <c r="P14" s="76"/>
    </row>
    <row r="15" spans="2:16" x14ac:dyDescent="0.2">
      <c r="B15" s="24">
        <v>7</v>
      </c>
      <c r="C15" s="25" t="s">
        <v>48</v>
      </c>
      <c r="D15" s="83" t="s">
        <v>62</v>
      </c>
      <c r="E15" s="91">
        <f>Table52[[#This Row],[KOPVĒRTĒJUMS]]+Table52[[#This Row],[KOPVĒRTĒJUMS ]]+Table52[[#This Row],[KOPVĒRTĒJUMS  ]]</f>
        <v>110</v>
      </c>
      <c r="F15" s="125">
        <v>1</v>
      </c>
      <c r="G15" s="126">
        <v>54</v>
      </c>
      <c r="H15" s="87">
        <f>SUM(Table52[[#This Row],[KVALIFIKĀCIJA]:[FINĀLS]])</f>
        <v>55</v>
      </c>
      <c r="I15" s="125">
        <v>1</v>
      </c>
      <c r="J15" s="126">
        <v>54</v>
      </c>
      <c r="K15" s="87">
        <f>SUM(Table52[[#This Row],[KVALIFIKĀCIJA ]:[FINĀLS ]])</f>
        <v>55</v>
      </c>
      <c r="L15" s="121"/>
      <c r="M15" s="126"/>
      <c r="N15" s="87"/>
    </row>
    <row r="16" spans="2:16" x14ac:dyDescent="0.2">
      <c r="B16" s="24">
        <v>8</v>
      </c>
      <c r="C16" s="89" t="s">
        <v>90</v>
      </c>
      <c r="D16" s="90" t="s">
        <v>83</v>
      </c>
      <c r="E16" s="91">
        <f>Table52[[#This Row],[KOPVĒRTĒJUMS]]+Table52[[#This Row],[KOPVĒRTĒJUMS ]]+Table52[[#This Row],[KOPVĒRTĒJUMS  ]]</f>
        <v>104</v>
      </c>
      <c r="F16" s="92"/>
      <c r="G16" s="84"/>
      <c r="H16" s="93"/>
      <c r="I16" s="125">
        <v>4</v>
      </c>
      <c r="J16" s="126">
        <v>100</v>
      </c>
      <c r="K16" s="87">
        <f>SUM(Table52[[#This Row],[KVALIFIKĀCIJA ]:[FINĀLS ]])</f>
        <v>104</v>
      </c>
      <c r="L16" s="121"/>
      <c r="M16" s="126"/>
      <c r="N16" s="87"/>
    </row>
    <row r="17" spans="2:14" x14ac:dyDescent="0.2">
      <c r="B17" s="24">
        <v>9</v>
      </c>
      <c r="C17" s="89" t="s">
        <v>98</v>
      </c>
      <c r="D17" s="90" t="s">
        <v>97</v>
      </c>
      <c r="E17" s="91">
        <f>Table52[[#This Row],[KOPVĒRTĒJUMS]]+Table52[[#This Row],[KOPVĒRTĒJUMS ]]+Table52[[#This Row],[KOPVĒRTĒJUMS  ]]</f>
        <v>79</v>
      </c>
      <c r="F17" s="92"/>
      <c r="G17" s="84"/>
      <c r="H17" s="93"/>
      <c r="I17" s="125">
        <v>10</v>
      </c>
      <c r="J17" s="126">
        <v>69</v>
      </c>
      <c r="K17" s="87">
        <f>SUM(Table52[[#This Row],[KVALIFIKĀCIJA ]:[FINĀLS ]])</f>
        <v>79</v>
      </c>
      <c r="L17" s="121"/>
      <c r="M17" s="126"/>
      <c r="N17" s="87"/>
    </row>
    <row r="18" spans="2:14" x14ac:dyDescent="0.2">
      <c r="B18" s="24">
        <v>10</v>
      </c>
      <c r="C18" s="89" t="s">
        <v>96</v>
      </c>
      <c r="D18" s="90" t="s">
        <v>100</v>
      </c>
      <c r="E18" s="91">
        <f>Table52[[#This Row],[KOPVĒRTĒJUMS]]+Table52[[#This Row],[KOPVĒRTĒJUMS ]]+Table52[[#This Row],[KOPVĒRTĒJUMS  ]]</f>
        <v>63</v>
      </c>
      <c r="F18" s="92"/>
      <c r="G18" s="84"/>
      <c r="H18" s="93"/>
      <c r="I18" s="125">
        <v>2</v>
      </c>
      <c r="J18" s="126">
        <v>61</v>
      </c>
      <c r="K18" s="87">
        <f>SUM(Table52[[#This Row],[KVALIFIKĀCIJA ]:[FINĀLS ]])</f>
        <v>63</v>
      </c>
      <c r="L18" s="121"/>
      <c r="M18" s="126"/>
      <c r="N18" s="87"/>
    </row>
    <row r="19" spans="2:14" x14ac:dyDescent="0.2">
      <c r="B19" s="24">
        <v>11</v>
      </c>
      <c r="C19" s="89" t="s">
        <v>69</v>
      </c>
      <c r="D19" s="90" t="s">
        <v>87</v>
      </c>
      <c r="E19" s="91">
        <f>Table52[[#This Row],[KOPVĒRTĒJUMS]]+Table52[[#This Row],[KOPVĒRTĒJUMS ]]+Table52[[#This Row],[KOPVĒRTĒJUMS  ]]</f>
        <v>62</v>
      </c>
      <c r="F19" s="92"/>
      <c r="G19" s="84"/>
      <c r="H19" s="93"/>
      <c r="I19" s="125">
        <v>0.5</v>
      </c>
      <c r="J19" s="126">
        <v>0</v>
      </c>
      <c r="K19" s="87">
        <f>SUM(Table52[[#This Row],[KVALIFIKĀCIJA ]:[FINĀLS ]])</f>
        <v>0.5</v>
      </c>
      <c r="L19" s="121">
        <v>0.5</v>
      </c>
      <c r="M19" s="126">
        <v>61</v>
      </c>
      <c r="N19" s="87">
        <f>SUM(Table52[[#This Row],[KVALIFIKĀCIJA  ]:[FINĀLS  ]])</f>
        <v>61.5</v>
      </c>
    </row>
    <row r="20" spans="2:14" x14ac:dyDescent="0.2">
      <c r="B20" s="24">
        <v>12</v>
      </c>
      <c r="C20" s="25" t="s">
        <v>68</v>
      </c>
      <c r="D20" s="83" t="s">
        <v>78</v>
      </c>
      <c r="E20" s="91">
        <f>Table52[[#This Row],[KOPVĒRTĒJUMS]]+Table52[[#This Row],[KOPVĒRTĒJUMS ]]+Table52[[#This Row],[KOPVĒRTĒJUMS  ]]</f>
        <v>55</v>
      </c>
      <c r="F20" s="125">
        <v>1</v>
      </c>
      <c r="G20" s="126">
        <v>54</v>
      </c>
      <c r="H20" s="87">
        <f>SUM(Table52[[#This Row],[KVALIFIKĀCIJA]:[FINĀLS]])</f>
        <v>55</v>
      </c>
      <c r="I20" s="125"/>
      <c r="J20" s="126"/>
      <c r="K20" s="87"/>
      <c r="L20" s="121"/>
      <c r="M20" s="126"/>
      <c r="N20" s="87"/>
    </row>
    <row r="21" spans="2:14" x14ac:dyDescent="0.2">
      <c r="B21" s="24">
        <v>13</v>
      </c>
      <c r="C21" s="25" t="s">
        <v>42</v>
      </c>
      <c r="D21" s="83" t="s">
        <v>79</v>
      </c>
      <c r="E21" s="91">
        <f>Table52[[#This Row],[KOPVĒRTĒJUMS]]+Table52[[#This Row],[KOPVĒRTĒJUMS ]]+Table52[[#This Row],[KOPVĒRTĒJUMS  ]]</f>
        <v>55</v>
      </c>
      <c r="F21" s="125">
        <v>1</v>
      </c>
      <c r="G21" s="126">
        <v>54</v>
      </c>
      <c r="H21" s="87">
        <f>SUM(Table52[[#This Row],[KVALIFIKĀCIJA]:[FINĀLS]])</f>
        <v>55</v>
      </c>
      <c r="I21" s="125">
        <v>0</v>
      </c>
      <c r="J21" s="126">
        <v>0</v>
      </c>
      <c r="K21" s="87">
        <f>SUM(Table52[[#This Row],[KVALIFIKĀCIJA ]:[FINĀLS ]])</f>
        <v>0</v>
      </c>
      <c r="L21" s="121"/>
      <c r="M21" s="126"/>
      <c r="N21" s="87"/>
    </row>
    <row r="22" spans="2:14" x14ac:dyDescent="0.2">
      <c r="B22" s="24">
        <v>14</v>
      </c>
      <c r="C22" s="25" t="s">
        <v>46</v>
      </c>
      <c r="D22" s="83" t="s">
        <v>34</v>
      </c>
      <c r="E22" s="91">
        <f>Table52[[#This Row],[KOPVĒRTĒJUMS]]+Table52[[#This Row],[KOPVĒRTĒJUMS ]]+Table52[[#This Row],[KOPVĒRTĒJUMS  ]]</f>
        <v>26.5</v>
      </c>
      <c r="F22" s="125">
        <v>0.5</v>
      </c>
      <c r="G22" s="126">
        <v>0</v>
      </c>
      <c r="H22" s="87">
        <f>SUM(Table52[[#This Row],[KVALIFIKĀCIJA]:[FINĀLS]])</f>
        <v>0.5</v>
      </c>
      <c r="I22" s="125"/>
      <c r="J22" s="126"/>
      <c r="K22" s="87"/>
      <c r="L22" s="121">
        <v>2</v>
      </c>
      <c r="M22" s="126">
        <v>24</v>
      </c>
      <c r="N22" s="87">
        <f>SUM(Table52[[#This Row],[KVALIFIKĀCIJA  ]:[FINĀLS  ]])</f>
        <v>26</v>
      </c>
    </row>
    <row r="23" spans="2:14" x14ac:dyDescent="0.2">
      <c r="E23" s="91"/>
    </row>
    <row r="28" spans="2:14" x14ac:dyDescent="0.2">
      <c r="F28" s="1"/>
      <c r="I28" s="1"/>
      <c r="L28" s="1"/>
    </row>
    <row r="29" spans="2:14" x14ac:dyDescent="0.2">
      <c r="F29" s="1"/>
      <c r="I29" s="1"/>
      <c r="L29" s="1"/>
    </row>
  </sheetData>
  <mergeCells count="6">
    <mergeCell ref="F6:H6"/>
    <mergeCell ref="I6:K6"/>
    <mergeCell ref="L6:N6"/>
    <mergeCell ref="F7:H7"/>
    <mergeCell ref="I7:K7"/>
    <mergeCell ref="L7:N7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</vt:lpstr>
      <vt:lpstr>QUALIFICATION</vt:lpstr>
      <vt:lpstr>QUALIFICATION_TOTAL</vt:lpstr>
      <vt:lpstr>TOP32</vt:lpstr>
      <vt:lpstr>TOTAL</vt:lpstr>
      <vt:lpstr>TOTAL_LV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2020-07-25T13:35:03Z</cp:lastPrinted>
  <dcterms:created xsi:type="dcterms:W3CDTF">2017-04-26T13:26:57Z</dcterms:created>
  <dcterms:modified xsi:type="dcterms:W3CDTF">2020-08-15T08:59:57Z</dcterms:modified>
</cp:coreProperties>
</file>